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949" documentId="13_ncr:1_{F6CB121F-512D-4AA6-A0C1-0FB36C537598}" xr6:coauthVersionLast="47" xr6:coauthVersionMax="47" xr10:uidLastSave="{BBE73B6A-CC25-48FC-9793-AE579A0711AC}"/>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<sst xmlns="http://schemas.openxmlformats.org/spreadsheetml/2006/main" count="180293" uniqueCount="39129">
  <si>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</si>
  <si>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</si>
  <si>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</si>
  <si>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</si>
  <si>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</si>
  <si>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</si>
  <si>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</si>
  <si>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</si>
  <si>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</si>
  <si>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</si>
  <si>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</si>
  <si>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</si>
  <si>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</si>
  <si>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</si>
  <si>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</si>
  <si>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</si>
  <si>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</si>
  <si>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</si>
  <si>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</si>
  <si>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</si>
  <si>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</si>
  <si>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</si>
  <si>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</si>
  <si>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</si>
  <si>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</si>
  <si>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</si>
  <si>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</si>
  <si>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</si>
  <si>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</si>
  <si>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</si>
  <si>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</si>
  <si>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</si>
  <si>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</si>
  <si>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</si>
  <si>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</si>
  <si>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</si>
  <si>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</si>
  <si>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</si>
  <si>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</si>
  <si>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</si>
  <si>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</si>
  <si>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</si>
  <si>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</si>
  <si>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</si>
  <si>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</si>
  <si>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</si>
  <si>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</si>
  <si>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</si>
  <si>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</si>
  <si>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</si>
  <si>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</si>
  <si>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</si>
  <si>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</si>
  <si>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</si>
  <si>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</si>
  <si>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</si>
  <si>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</si>
  <si>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</si>
  <si>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</si>
  <si>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</si>
  <si>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</si>
  <si>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</si>
  <si>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</si>
  <si>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</si>
  <si>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</si>
  <si>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</si>
  <si>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</si>
  <si>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</si>
  <si>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</si>
  <si>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</si>
  <si>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</si>
  <si>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</si>
  <si>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</si>
  <si>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</si>
  <si>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</si>
  <si>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</si>
  <si>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</si>
  <si>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</si>
  <si>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</si>
  <si>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</si>
  <si>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</si>
  <si>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</si>
  <si>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</si>
  <si>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</si>
  <si>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</si>
  <si>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</si>
  <si>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</si>
  <si>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</si>
  <si>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</si>
  <si>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</si>
  <si>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</si>
  <si>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</si>
  <si>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</si>
  <si>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</si>
  <si>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</si>
  <si>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</si>
  <si>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</si>
  <si>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</si>
  <si>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</si>
  <si>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</si>
  <si>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</si>
  <si>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</si>
  <si>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</si>
  <si>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</si>
  <si>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</si>
  <si>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</si>
  <si>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</si>
  <si>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</si>
  <si>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</si>
  <si>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</si>
  <si>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</si>
  <si>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</si>
  <si>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</si>
  <si>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</si>
  <si>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</si>
  <si>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</si>
  <si>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</si>
  <si>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</si>
  <si>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</si>
  <si>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</si>
  <si>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</si>
  <si>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</si>
  <si>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</si>
  <si>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</si>
  <si>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</si>
  <si>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</si>
  <si>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</si>
  <si>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</si>
  <si>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</si>
  <si>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</si>
  <si>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</si>
  <si>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</si>
  <si>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</si>
  <si>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</si>
  <si>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</si>
  <si>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</si>
  <si>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</si>
  <si>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</si>
  <si>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</si>
  <si>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</si>
  <si>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</si>
  <si>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</si>
  <si>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</si>
  <si>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</si>
  <si>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</si>
  <si>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</si>
  <si>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</si>
  <si>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</si>
  <si>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</si>
  <si>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</si>
  <si>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</si>
  <si>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</si>
  <si>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</si>
  <si>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</si>
  <si>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</si>
  <si>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</si>
  <si>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</si>
  <si>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</si>
  <si>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</si>
  <si>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</si>
  <si>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</si>
  <si>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</si>
  <si>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</si>
  <si>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</si>
  <si>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</si>
  <si>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</si>
  <si>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</si>
  <si>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</si>
  <si>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</si>
  <si>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</si>
  <si>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</si>
  <si>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</si>
  <si>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</si>
  <si>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</si>
  <si>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</si>
  <si>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</si>
  <si>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</si>
  <si>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</si>
  <si>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</si>
  <si>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</si>
  <si>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</si>
  <si>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</si>
  <si>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</si>
  <si>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</si>
  <si>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</si>
  <si>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</si>
  <si>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</si>
  <si>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</si>
  <si>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</si>
  <si>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</si>
  <si>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</si>
  <si>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</si>
  <si>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</si>
  <si>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</si>
  <si>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</si>
  <si>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</si>
  <si>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</si>
  <si>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</si>
  <si>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</si>
  <si>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</si>
  <si>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</si>
  <si>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</si>
  <si>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</si>
  <si>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</si>
  <si>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</si>
  <si>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</si>
  <si>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</si>
  <si>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</si>
  <si>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</si>
  <si>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</si>
  <si>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</si>
  <si>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</si>
  <si>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</si>
  <si>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</si>
  <si>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</si>
  <si>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</si>
  <si>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</si>
  <si>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</si>
  <si>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</si>
  <si>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</si>
  <si>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</si>
  <si>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</si>
  <si>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</si>
  <si>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</si>
  <si>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</si>
  <si>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</si>
  <si>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</si>
  <si>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</si>
  <si>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</si>
  <si>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</si>
  <si>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</si>
  <si>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</si>
  <si>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</si>
  <si>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</si>
  <si>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</si>
  <si>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</si>
  <si>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</si>
  <si>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</si>
  <si>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</si>
  <si>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</si>
  <si>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</si>
  <si>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</si>
  <si>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</si>
  <si>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</si>
  <si>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</si>
  <si>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</si>
  <si>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</si>
  <si>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</si>
  <si>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</si>
  <si>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</si>
  <si>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</si>
  <si>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</si>
  <si>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</si>
  <si>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</si>
  <si>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</si>
  <si>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</si>
  <si>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</si>
  <si>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</si>
  <si>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</si>
  <si>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</si>
  <si>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</si>
  <si>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</si>
  <si>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</si>
  <si>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</si>
  <si>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</si>
  <si>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</si>
  <si>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</si>
  <si>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</si>
  <si>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</si>
  <si>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</si>
  <si>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</si>
  <si>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</si>
  <si>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</si>
  <si>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</si>
  <si>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</si>
  <si>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</si>
  <si>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</si>
  <si>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</si>
  <si>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</si>
  <si>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</si>
  <si>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</si>
  <si>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</si>
  <si>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</si>
  <si>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</si>
  <si>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</si>
  <si>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</si>
  <si>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</si>
  <si>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</si>
  <si>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</si>
  <si>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</si>
  <si>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</si>
  <si>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</si>
  <si>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</si>
  <si>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</si>
  <si>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</si>
  <si>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</si>
  <si>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</si>
  <si>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</si>
  <si>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</si>
  <si>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</si>
  <si>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</si>
  <si>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</si>
  <si>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</si>
  <si>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</si>
  <si>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</si>
  <si>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</si>
  <si>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</si>
  <si>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</si>
  <si>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</si>
  <si>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</si>
  <si>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</si>
  <si>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</si>
  <si>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</si>
  <si>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</si>
  <si>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</si>
  <si>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</si>
  <si>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</si>
  <si>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</si>
  <si>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</si>
  <si>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</si>
  <si>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</si>
  <si>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</si>
  <si>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</si>
  <si>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</si>
  <si>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</si>
  <si>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</si>
  <si>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</si>
  <si>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</si>
  <si>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</si>
  <si>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</si>
  <si>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</si>
  <si>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</si>
  <si>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</si>
  <si>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</si>
  <si>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</si>
  <si>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</si>
  <si>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</si>
  <si>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</si>
  <si>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</si>
  <si>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</si>
  <si>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</si>
  <si>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</si>
  <si>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</si>
  <si>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</si>
  <si>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</si>
  <si>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</si>
  <si>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</si>
  <si>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</si>
  <si>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</si>
  <si>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</si>
  <si>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</si>
  <si>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</si>
  <si>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</si>
  <si>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</si>
  <si>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</si>
  <si>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</si>
  <si>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</si>
  <si>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</si>
  <si>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</si>
  <si>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</si>
  <si>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</si>
  <si>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</si>
  <si>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</si>
  <si>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</si>
  <si>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</si>
  <si>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</si>
  <si>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</si>
  <si>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</si>
  <si>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</si>
  <si>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</si>
  <si>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</si>
  <si>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</si>
  <si>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</si>
  <si>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</si>
  <si>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</si>
  <si>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</si>
  <si>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</si>
  <si>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</si>
  <si>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</si>
  <si>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</si>
  <si>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</si>
  <si>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</si>
  <si>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</si>
  <si>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</si>
  <si>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</si>
  <si>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</si>
  <si>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</si>
  <si>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</si>
  <si>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</si>
  <si>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</si>
  <si>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</si>
  <si>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</si>
  <si>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</si>
  <si>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</si>
  <si>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</si>
  <si>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</si>
  <si>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</si>
  <si>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</si>
  <si>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</si>
  <si>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</si>
  <si>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</si>
  <si>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</si>
  <si>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</si>
  <si>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</si>
  <si>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</si>
  <si>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</si>
  <si>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</si>
  <si>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</si>
  <si>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</si>
  <si>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</si>
  <si>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</si>
  <si>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</si>
  <si>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</si>
  <si>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</si>
  <si>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</si>
  <si>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</si>
  <si>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</si>
  <si>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</si>
  <si>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</si>
  <si>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</si>
  <si>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</si>
  <si>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</si>
  <si>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</si>
  <si>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</si>
  <si>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</si>
  <si>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</si>
  <si>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</si>
  <si>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</si>
  <si>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</si>
  <si>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</si>
  <si>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</si>
  <si>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</si>
  <si>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</si>
  <si>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</si>
  <si>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</si>
  <si>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</si>
  <si>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</si>
  <si>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</si>
  <si>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</si>
  <si>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</si>
  <si>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</si>
  <si>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</si>
  <si>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</si>
  <si>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</si>
  <si>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</si>
  <si>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</si>
  <si>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</si>
  <si>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</si>
  <si>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</si>
  <si>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</si>
  <si>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</si>
  <si>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</si>
  <si>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</si>
  <si>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</si>
  <si>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</si>
  <si>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</si>
  <si>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</si>
  <si>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</si>
  <si>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</si>
  <si>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</si>
  <si>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</si>
  <si>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</si>
  <si>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</si>
  <si>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</si>
  <si>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</si>
  <si>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</si>
  <si>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</si>
  <si>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</si>
  <si>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</si>
  <si>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</si>
  <si>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</si>
  <si>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</si>
  <si>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</si>
  <si>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</si>
  <si>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</si>
  <si>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</si>
  <si>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</si>
  <si>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</si>
  <si>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</si>
  <si>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</si>
  <si>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</si>
  <si>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</si>
  <si>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</si>
  <si>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</si>
  <si>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</si>
  <si>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</si>
  <si>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</si>
  <si>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</si>
  <si>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</si>
  <si>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</si>
  <si>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</si>
  <si>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</si>
  <si>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</si>
  <si>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</si>
  <si>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</si>
  <si>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</si>
  <si>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</si>
  <si>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</si>
  <si>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</si>
  <si>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</si>
  <si>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</si>
  <si>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</si>
  <si>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</si>
  <si>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</si>
  <si>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</si>
  <si>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</si>
  <si>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</si>
  <si>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</si>
  <si>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</si>
  <si>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</si>
  <si>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</si>
  <si>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</si>
  <si>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</si>
  <si>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</si>
  <si>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</si>
  <si>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</si>
  <si>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</si>
  <si>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</si>
  <si>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</si>
  <si>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</si>
  <si>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</si>
  <si>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</si>
  <si>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</si>
  <si>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</si>
  <si>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</si>
  <si>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</si>
  <si>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</si>
  <si>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</si>
  <si>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</si>
  <si>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</si>
  <si>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</si>
  <si>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</si>
  <si>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</si>
  <si>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</si>
  <si>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</si>
  <si>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</si>
  <si>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</si>
  <si>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</si>
  <si>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</si>
  <si>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</si>
  <si>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</si>
  <si>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</si>
  <si>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</si>
  <si>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</si>
  <si>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</si>
  <si>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</si>
  <si>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</si>
  <si>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</si>
  <si>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</si>
  <si>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</si>
  <si>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</si>
  <si>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</si>
  <si>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</si>
  <si>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</si>
  <si>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</si>
  <si>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</si>
  <si>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</si>
  <si>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</si>
  <si>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</si>
  <si>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</si>
  <si>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</si>
  <si>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</si>
  <si>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</si>
  <si>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</si>
  <si>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</si>
  <si>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</si>
  <si>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</si>
  <si>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</si>
  <si>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</si>
  <si>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</si>
  <si>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</si>
  <si>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</si>
  <si>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</si>
  <si>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</si>
  <si>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</si>
  <si>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</si>
  <si>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</si>
  <si>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</si>
  <si>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</si>
  <si>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</si>
  <si>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</si>
  <si>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</si>
  <si>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</si>
  <si>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</si>
  <si>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</si>
  <si>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</si>
  <si>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</si>
  <si>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</si>
  <si>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</si>
  <si>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</si>
  <si>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</si>
  <si>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</si>
  <si>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</si>
  <si>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</si>
  <si>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</si>
  <si>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</si>
  <si>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</si>
  <si>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</si>
  <si>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</si>
  <si>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</si>
  <si>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</si>
  <si>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</si>
  <si>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</si>
  <si>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</si>
  <si>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</si>
  <si>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</si>
  <si>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</si>
  <si>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</si>
  <si>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</si>
  <si>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</si>
  <si>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</si>
  <si>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</si>
  <si>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</si>
  <si>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</si>
  <si>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</si>
  <si>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</si>
  <si>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</si>
  <si>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</si>
  <si>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</si>
  <si>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</si>
  <si>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</si>
  <si>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</si>
  <si>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</si>
  <si>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</si>
  <si>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</si>
  <si>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</si>
  <si>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</si>
  <si>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</si>
  <si>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</si>
  <si>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</si>
  <si>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</si>
  <si>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</si>
  <si>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</si>
  <si>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</si>
  <si>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</si>
  <si>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</si>
  <si>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</si>
  <si>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</si>
  <si>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</si>
  <si>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</si>
  <si>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</si>
  <si>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</si>
  <si>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</si>
  <si>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</si>
  <si>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</si>
  <si>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</si>
  <si>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</si>
  <si>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</si>
  <si>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</si>
  <si>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</si>
  <si>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</si>
  <si>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</si>
  <si>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</si>
  <si>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</si>
  <si>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</si>
  <si>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</si>
  <si>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</si>
  <si>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</si>
  <si>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</si>
  <si>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</si>
  <si>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</si>
  <si>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</si>
  <si>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</si>
  <si>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</si>
  <si>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</si>
  <si>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</si>
  <si>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</si>
  <si>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</si>
  <si>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</si>
  <si>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</si>
  <si>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</si>
  <si>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</si>
  <si>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</si>
  <si>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</si>
  <si>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</si>
  <si>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</si>
  <si>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</si>
  <si>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</si>
  <si>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</si>
  <si>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</si>
  <si>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</si>
  <si>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</si>
  <si>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</si>
  <si>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</si>
  <si>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</si>
  <si>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</si>
  <si>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</si>
  <si>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</si>
  <si>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</si>
  <si>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</si>
  <si>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</si>
  <si>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</si>
  <si>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</si>
  <si>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</si>
  <si>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</si>
  <si>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</si>
  <si>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</si>
  <si>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</si>
  <si>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</si>
  <si>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</si>
  <si>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</si>
  <si>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</si>
  <si>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</si>
  <si>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</si>
  <si>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</si>
  <si>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</si>
  <si>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</si>
  <si>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</si>
  <si>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</si>
  <si>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</si>
  <si>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</si>
  <si>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</si>
  <si>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</si>
  <si>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</si>
  <si>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</si>
  <si>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</si>
  <si>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</si>
  <si>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</si>
  <si>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</si>
  <si>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</si>
  <si>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</si>
  <si>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</si>
  <si>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</si>
  <si>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</si>
  <si>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</si>
  <si>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</si>
  <si>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</si>
  <si>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</si>
  <si>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</si>
  <si>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</si>
  <si>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</si>
  <si>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</si>
  <si>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</si>
  <si>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</si>
  <si>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</si>
  <si>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</si>
  <si>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</si>
  <si>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</si>
  <si>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</si>
  <si>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</si>
  <si>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</si>
  <si>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</si>
  <si>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</si>
  <si>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</si>
  <si>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</si>
  <si>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</si>
  <si>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</si>
  <si>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</si>
  <si>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</si>
  <si>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</si>
  <si>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</si>
  <si>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</si>
  <si>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</si>
  <si>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</si>
  <si>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</si>
  <si>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</si>
  <si>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</si>
  <si>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</si>
  <si>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</si>
  <si>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</si>
  <si>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</si>
  <si>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</si>
  <si>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</si>
  <si>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</si>
  <si>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</si>
  <si>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</si>
  <si>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</si>
  <si>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</si>
  <si>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</si>
  <si>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</si>
  <si>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</si>
  <si>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</si>
  <si>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</si>
  <si>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</si>
  <si>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</si>
  <si>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</si>
  <si>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</si>
  <si>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</si>
  <si>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</si>
  <si>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</si>
  <si>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</si>
  <si>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</si>
  <si>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</si>
  <si>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</si>
  <si>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</si>
  <si>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</si>
  <si>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</si>
  <si>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</si>
  <si>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</si>
  <si>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</si>
  <si>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</si>
  <si>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</si>
  <si>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</si>
  <si>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</si>
  <si>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</si>
  <si>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</si>
  <si>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</si>
  <si>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</si>
  <si>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</si>
  <si>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</si>
  <si>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</si>
  <si>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</si>
  <si>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</si>
  <si>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</si>
  <si>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</si>
  <si>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</si>
  <si>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</si>
  <si>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</si>
  <si>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</si>
  <si>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</si>
  <si>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</si>
  <si>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</si>
  <si>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</si>
  <si>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</si>
  <si>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</si>
  <si>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</si>
  <si>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</si>
  <si>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</si>
  <si>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</si>
  <si>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</si>
  <si>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</si>
  <si>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</si>
  <si>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</si>
  <si>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</si>
  <si>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</si>
  <si>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</si>
  <si>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</si>
  <si>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</si>
  <si>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</si>
  <si>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</si>
  <si>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</si>
  <si>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</si>
  <si>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</si>
  <si>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</si>
  <si>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</si>
  <si>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</si>
  <si>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</si>
  <si>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</si>
  <si>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</si>
  <si>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</si>
  <si>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</si>
  <si>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</si>
  <si>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</si>
  <si>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</si>
  <si>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</si>
  <si>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</si>
  <si>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</si>
  <si>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</si>
  <si>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</si>
  <si>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</si>
  <si>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</si>
  <si>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</si>
  <si>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</si>
  <si>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</si>
  <si>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</si>
  <si>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</si>
  <si>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</si>
  <si>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</si>
  <si>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</si>
  <si>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</si>
  <si>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</si>
  <si>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</si>
  <si>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</si>
  <si>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</si>
  <si>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</si>
  <si>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</si>
  <si>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</si>
  <si>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</si>
  <si>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</si>
  <si>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</si>
  <si>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</si>
  <si>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</si>
  <si>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</si>
  <si>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</si>
  <si>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</si>
  <si>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</si>
  <si>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</si>
  <si>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</si>
  <si>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</si>
  <si>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</si>
  <si>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</si>
  <si>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</si>
  <si>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</si>
  <si>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</si>
  <si>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</si>
  <si>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</si>
  <si>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</si>
  <si>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</si>
  <si>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</si>
  <si>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</si>
  <si>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</si>
  <si>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</si>
  <si>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</si>
  <si>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</si>
  <si>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</si>
  <si>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</si>
  <si>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</si>
  <si>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</si>
  <si>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</si>
  <si>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</si>
  <si>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</si>
  <si>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</si>
  <si>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</si>
  <si>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</si>
  <si>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</si>
  <si>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</si>
  <si>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</si>
  <si>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</si>
  <si>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</si>
  <si>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</si>
  <si>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</si>
  <si>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</si>
  <si>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</si>
  <si>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</si>
  <si>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</si>
  <si>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</si>
  <si>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</si>
  <si>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</si>
  <si>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</si>
  <si>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</si>
  <si>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</si>
  <si>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</si>
  <si>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</si>
  <si>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</si>
  <si>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</si>
  <si>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</si>
  <si>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</si>
  <si>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</si>
  <si>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</si>
  <si>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</si>
  <si>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</si>
  <si>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</si>
  <si>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</si>
  <si>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</si>
  <si>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</si>
  <si>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</si>
  <si>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</si>
  <si>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</si>
  <si>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</si>
  <si>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</si>
  <si>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</si>
  <si>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</si>
  <si>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</si>
  <si>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</si>
  <si>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</si>
  <si>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</si>
  <si>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</si>
  <si>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</si>
  <si>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</si>
  <si>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</si>
  <si>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</si>
  <si>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</si>
  <si>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</si>
  <si>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</si>
  <si>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</si>
  <si>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</si>
  <si>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</si>
  <si>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</si>
  <si>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</si>
  <si>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</si>
  <si>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</si>
  <si>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</si>
  <si>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</si>
  <si>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</si>
  <si>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</si>
  <si>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</si>
  <si>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</si>
  <si>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</si>
  <si>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</si>
  <si>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</si>
  <si>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</si>
  <si>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</si>
  <si>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</si>
  <si>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</si>
  <si>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</si>
  <si>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</si>
  <si>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</si>
  <si>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</si>
  <si>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</si>
  <si>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</si>
  <si>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</si>
  <si>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</si>
  <si>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</si>
  <si>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</si>
  <si>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</si>
  <si>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</si>
  <si>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</si>
  <si>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</si>
  <si>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</si>
  <si>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</si>
  <si>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</si>
  <si>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</si>
  <si>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</si>
  <si>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</si>
  <si>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</si>
  <si>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</si>
  <si>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</si>
  <si>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</si>
  <si>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</si>
  <si>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</si>
  <si>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</si>
  <si>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</si>
  <si>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</si>
  <si>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</si>
  <si>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</si>
  <si>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</si>
  <si>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</si>
  <si>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</si>
  <si>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</si>
  <si>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</si>
  <si>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</si>
  <si>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</si>
  <si>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</si>
  <si>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</si>
  <si>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</si>
  <si>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</si>
  <si>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</si>
  <si>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</si>
  <si>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</si>
  <si>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</si>
  <si>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</si>
  <si>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</si>
  <si>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</si>
  <si>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</si>
  <si>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</si>
  <si>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</si>
  <si>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</si>
  <si>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</si>
  <si>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</si>
  <si>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</si>
  <si>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</si>
  <si>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</si>
  <si>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</si>
  <si>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</si>
  <si>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</si>
  <si>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</si>
  <si>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</si>
  <si>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</si>
  <si>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</si>
  <si>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</si>
  <si>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</si>
  <si>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</si>
  <si>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</si>
  <si>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</si>
  <si>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</si>
  <si>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</si>
  <si>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</si>
  <si>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</si>
  <si>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</si>
  <si>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</si>
  <si>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</si>
  <si>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</si>
  <si>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</si>
  <si>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</si>
  <si>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</si>
  <si>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</si>
  <si>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</si>
  <si>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</si>
  <si>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</si>
  <si>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</si>
  <si>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</si>
  <si>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</si>
  <si>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</si>
  <si>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</si>
  <si>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</si>
  <si>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</si>
  <si>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</si>
  <si>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</si>
  <si>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</si>
  <si>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</si>
  <si>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</si>
  <si>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</si>
  <si>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</si>
  <si>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</si>
  <si>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</si>
  <si>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</si>
  <si>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</si>
  <si>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</si>
  <si>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</si>
  <si>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</si>
  <si>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</si>
  <si>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</si>
  <si>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</si>
  <si>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</si>
  <si>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</si>
  <si>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</si>
  <si>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</si>
  <si>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</si>
  <si>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</si>
  <si>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</si>
  <si>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</si>
  <si>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</si>
  <si>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</si>
  <si>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</si>
  <si>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</si>
  <si>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</si>
  <si>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</si>
  <si>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</si>
  <si>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</si>
  <si>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</si>
  <si>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</si>
  <si>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</si>
  <si>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</si>
  <si>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</si>
  <si>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</si>
  <si>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</si>
  <si>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</si>
  <si>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</si>
  <si>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</si>
  <si>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</si>
  <si>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</si>
  <si>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</si>
  <si>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</si>
  <si>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</si>
  <si>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</si>
  <si>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</si>
  <si>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</si>
  <si>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</si>
  <si>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</si>
  <si>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</si>
  <si>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</si>
  <si>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</si>
  <si>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</si>
  <si>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</si>
  <si>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</si>
  <si>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</si>
  <si>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</si>
  <si>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</si>
  <si>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</si>
  <si>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</si>
  <si>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</si>
  <si>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</si>
  <si>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</si>
  <si>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</si>
  <si>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</si>
  <si>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</si>
  <si>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</si>
  <si>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</si>
  <si>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</si>
  <si>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</si>
  <si>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</si>
  <si>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</si>
  <si>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</si>
  <si>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</si>
  <si>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</si>
  <si>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</si>
  <si>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</si>
  <si>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</si>
  <si>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</si>
  <si>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</si>
  <si>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</si>
  <si>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</si>
  <si>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</si>
  <si>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</si>
  <si>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</si>
  <si>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</si>
  <si>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</si>
  <si>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</si>
  <si>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</si>
  <si>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</si>
  <si>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</si>
  <si>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</si>
  <si>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</si>
  <si>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</si>
  <si>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</si>
  <si>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</si>
  <si>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</si>
  <si>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</si>
  <si>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</si>
  <si>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</si>
  <si>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</si>
  <si>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</si>
  <si>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</si>
  <si>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</si>
  <si>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</si>
  <si>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</si>
  <si>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</si>
  <si>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</si>
  <si>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</si>
  <si>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</si>
  <si>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</si>
  <si>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</si>
  <si>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</si>
  <si>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</si>
  <si>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</si>
  <si>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</si>
  <si>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</si>
  <si>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</si>
  <si>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</si>
  <si>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</si>
  <si>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</si>
  <si>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</si>
  <si>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</si>
  <si>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</si>
  <si>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</si>
  <si>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</si>
  <si>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</si>
  <si>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</si>
  <si>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</si>
  <si>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</si>
  <si>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</si>
  <si>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</si>
  <si>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</si>
  <si>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</si>
  <si>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</si>
  <si>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</si>
  <si>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</si>
  <si>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</si>
  <si>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</si>
  <si>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</si>
  <si>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</si>
  <si>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</si>
  <si>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</si>
  <si>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</si>
  <si>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</si>
  <si>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</si>
  <si>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</si>
  <si>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</si>
  <si>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</si>
  <si>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</si>
  <si>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</si>
  <si>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</si>
  <si>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</si>
  <si>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</si>
  <si>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</si>
  <si>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</si>
  <si>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</si>
  <si>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</si>
  <si>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</si>
  <si>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</si>
  <si>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</si>
  <si>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</si>
  <si>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</si>
  <si>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</si>
  <si>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</si>
  <si>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</si>
  <si>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</si>
  <si>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</si>
  <si>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</si>
  <si>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</si>
  <si>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</si>
  <si>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</si>
  <si>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</si>
  <si>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</si>
  <si>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</si>
  <si>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</si>
  <si>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</si>
  <si>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</si>
  <si>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</si>
  <si>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</si>
  <si>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</si>
  <si>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</si>
  <si>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</si>
  <si>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</si>
  <si>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</si>
  <si>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</si>
  <si>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</si>
  <si>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</si>
  <si>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</si>
  <si>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</si>
  <si>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</si>
  <si>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</si>
  <si>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</si>
  <si>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</si>
  <si>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</si>
  <si>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</si>
  <si>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</si>
  <si>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</si>
  <si>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</si>
  <si>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</si>
  <si>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</si>
  <si>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</si>
  <si>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</si>
  <si>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</si>
  <si>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</si>
  <si>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</si>
  <si>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</si>
  <si>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</si>
  <si>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</si>
  <si>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</si>
  <si>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</si>
  <si>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</si>
  <si>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</si>
  <si>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</si>
  <si>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</si>
  <si>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</si>
  <si>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</si>
  <si>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</si>
  <si>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</si>
  <si>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</si>
  <si>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</si>
  <si>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</si>
  <si>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</si>
  <si>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</si>
  <si>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</si>
  <si>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</si>
  <si>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</si>
  <si>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</si>
  <si>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</si>
  <si>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</si>
  <si>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</si>
  <si>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</si>
  <si>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</si>
  <si>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</si>
  <si>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</si>
  <si>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</si>
  <si>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</si>
  <si>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</si>
  <si>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</si>
  <si>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</si>
  <si>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</si>
  <si>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</si>
  <si>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</si>
  <si>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</si>
  <si>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</si>
  <si>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</si>
  <si>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</si>
  <si>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</si>
  <si>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</si>
  <si>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</si>
  <si>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</si>
  <si>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</si>
  <si>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</si>
  <si>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</si>
  <si>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</si>
  <si>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</si>
  <si>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</si>
  <si>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</si>
  <si>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</si>
  <si>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</si>
  <si>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</si>
  <si>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</si>
  <si>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</si>
  <si>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</si>
  <si>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</si>
  <si>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</si>
  <si>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</si>
  <si>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</si>
  <si>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</si>
  <si>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</si>
  <si>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</si>
  <si>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</si>
  <si>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</si>
  <si>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</si>
  <si>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</si>
  <si>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</si>
  <si>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</si>
  <si>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</si>
  <si>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</si>
  <si>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</si>
  <si>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</si>
  <si>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</si>
  <si>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</si>
  <si>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</si>
  <si>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</si>
  <si>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</si>
  <si>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</si>
  <si>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</si>
  <si>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</si>
  <si>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</si>
  <si>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</si>
  <si>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</si>
  <si>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</si>
  <si>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</si>
  <si>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</si>
  <si>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</si>
  <si>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</si>
  <si>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</si>
  <si>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</si>
  <si>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</si>
  <si>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</si>
  <si>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</si>
  <si>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</si>
  <si>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</si>
  <si>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</si>
  <si>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</si>
  <si>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</si>
  <si>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</si>
  <si>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</si>
  <si>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</si>
  <si>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</si>
  <si>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</si>
  <si>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</si>
  <si>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</si>
  <si>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</si>
  <si>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</si>
  <si>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</si>
  <si>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</si>
  <si>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</si>
  <si>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</si>
  <si>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</si>
  <si>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</si>
  <si>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</si>
  <si>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</si>
  <si>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</si>
  <si>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</si>
  <si>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</si>
  <si>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</si>
  <si>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</si>
  <si>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</si>
  <si>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</si>
  <si>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</si>
  <si>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</si>
  <si>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</si>
  <si>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</si>
  <si>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</si>
  <si>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</si>
  <si>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</si>
  <si>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</si>
  <si>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</si>
  <si>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</si>
  <si>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</si>
  <si>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</si>
  <si>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</si>
  <si>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</si>
  <si>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</si>
  <si>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</si>
  <si>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</si>
  <si>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</si>
  <si>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</si>
  <si>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</si>
  <si>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</si>
  <si>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</si>
  <si>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</si>
  <si>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</si>
  <si>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</si>
  <si>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</si>
  <si>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</si>
  <si>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</si>
  <si>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</si>
  <si>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</si>
  <si>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</si>
  <si>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</si>
  <si>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</si>
  <si>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</si>
  <si>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</si>
  <si>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</si>
  <si>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</si>
  <si>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</si>
  <si>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</si>
  <si>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</si>
  <si>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</si>
  <si>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</si>
  <si>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</si>
  <si>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</si>
  <si>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</si>
  <si>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</si>
  <si>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</si>
  <si>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</si>
  <si>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</si>
  <si>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</si>
  <si>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</si>
  <si>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</si>
  <si>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</si>
  <si>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</si>
  <si>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</si>
  <si>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</si>
  <si>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</si>
  <si>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</si>
  <si>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</si>
  <si>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</si>
  <si>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</si>
  <si>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</si>
  <si>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</si>
  <si>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</si>
  <si>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</si>
  <si>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</si>
  <si>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</si>
  <si>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</si>
  <si>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</si>
  <si>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</si>
  <si>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</si>
  <si>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</si>
  <si>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</si>
  <si>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</si>
  <si>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</si>
  <si>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</si>
  <si>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</si>
  <si>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</si>
  <si>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</si>
  <si>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</si>
  <si>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</si>
  <si>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</si>
  <si>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</si>
  <si>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</si>
  <si>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</si>
  <si>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</si>
  <si>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</si>
  <si>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</si>
  <si>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</si>
  <si>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</si>
  <si>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</si>
  <si>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</si>
  <si>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</si>
  <si>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</si>
  <si>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</si>
  <si>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</si>
  <si>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</si>
  <si>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</si>
  <si>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</si>
  <si>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</si>
  <si>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</si>
  <si>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</si>
  <si>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</si>
  <si>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</si>
  <si>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</si>
  <si>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</si>
  <si>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</si>
  <si>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</si>
  <si>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</si>
  <si>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</si>
  <si>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</si>
  <si>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</si>
  <si>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</si>
  <si>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</si>
  <si>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</si>
  <si>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</si>
  <si>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</si>
  <si>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</si>
  <si>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</si>
  <si>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</si>
  <si>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</si>
  <si>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</si>
  <si>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</si>
  <si>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</si>
  <si>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</si>
  <si>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</si>
  <si>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</si>
  <si>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</si>
  <si>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</si>
  <si>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</si>
  <si>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</si>
  <si>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</si>
  <si>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</si>
  <si>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</si>
  <si>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</si>
  <si>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</si>
  <si>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</si>
  <si>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</si>
  <si>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</si>
  <si>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</si>
  <si>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</si>
  <si>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</si>
  <si>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</si>
  <si>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</si>
  <si>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</si>
  <si>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</si>
  <si>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</si>
  <si>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</si>
  <si>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</si>
  <si>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</si>
  <si>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</si>
  <si>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</si>
  <si>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</si>
  <si>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</si>
  <si>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</si>
  <si>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</si>
  <si>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</si>
  <si>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</si>
  <si>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</si>
  <si>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</si>
  <si>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</si>
  <si>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</si>
  <si>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</si>
  <si>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</si>
  <si>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</si>
  <si>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</si>
  <si>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</si>
  <si>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</si>
  <si>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</si>
  <si>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</si>
  <si>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</si>
  <si>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</si>
  <si>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</si>
  <si>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</si>
  <si>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</si>
  <si>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</si>
  <si>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</si>
  <si>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</si>
  <si>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</si>
  <si>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</si>
  <si>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</si>
  <si>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</si>
  <si>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</si>
  <si>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</si>
  <si>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</si>
  <si>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</si>
  <si>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</si>
  <si>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</si>
  <si>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</si>
  <si>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</si>
  <si>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</si>
  <si>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</si>
  <si>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</si>
  <si>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</si>
  <si>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</si>
  <si>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</si>
  <si>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</si>
  <si>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</si>
  <si>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</si>
  <si>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</si>
  <si>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</si>
  <si>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</si>
  <si>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</si>
  <si>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</si>
  <si>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</si>
  <si>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</si>
  <si>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</si>
  <si>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</si>
  <si>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</si>
  <si>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</si>
  <si>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</si>
  <si>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</si>
  <si>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</si>
  <si>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</si>
  <si>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</si>
  <si>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</si>
  <si>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</si>
  <si>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</si>
  <si>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</si>
  <si>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</si>
  <si>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</si>
  <si>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</si>
  <si>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</si>
  <si>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</si>
  <si>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</si>
  <si>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</si>
  <si>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</si>
  <si>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</si>
  <si>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</si>
  <si>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</si>
  <si>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</si>
  <si>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</si>
  <si>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</si>
  <si>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</si>
  <si>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</si>
  <si>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</si>
  <si>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</si>
  <si>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</si>
  <si>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</si>
  <si>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</si>
  <si>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</si>
  <si>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</si>
  <si>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</si>
  <si>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</si>
  <si>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</si>
  <si>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</si>
  <si>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</si>
  <si>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</si>
  <si>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</si>
  <si>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</si>
  <si>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</si>
  <si>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</si>
  <si>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</si>
  <si>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</si>
  <si>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</si>
  <si>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</si>
  <si>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</si>
  <si>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</si>
  <si>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</si>
  <si>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</si>
  <si>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</si>
  <si>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</si>
  <si>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</si>
  <si>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</si>
  <si>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</si>
  <si>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</si>
  <si>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</si>
  <si>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</si>
  <si>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</si>
  <si>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</si>
  <si>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</si>
  <si>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</si>
  <si>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</si>
  <si>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</si>
  <si>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</si>
  <si>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</si>
  <si>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</si>
  <si>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</si>
  <si>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</si>
  <si>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</si>
  <si>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</si>
  <si>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</si>
  <si>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</si>
  <si>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</si>
  <si>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</si>
  <si>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</si>
  <si>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</si>
  <si>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</si>
  <si>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</si>
  <si>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</si>
  <si>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</si>
  <si>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</si>
  <si>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</si>
  <si>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</si>
  <si>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</si>
  <si>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</si>
  <si>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</si>
  <si>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</si>
  <si>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</si>
  <si>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</si>
  <si>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</si>
  <si>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</si>
  <si>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</si>
  <si>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</si>
  <si>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</si>
  <si>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</si>
  <si>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</si>
  <si>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</si>
  <si>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</si>
  <si>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</si>
  <si>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</si>
  <si>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</si>
  <si>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</si>
  <si>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</si>
  <si>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</si>
  <si>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</si>
  <si>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</si>
  <si>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</si>
  <si>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</si>
  <si>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</si>
  <si>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</si>
  <si>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</si>
  <si>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</si>
  <si>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</si>
  <si>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</si>
  <si>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</si>
  <si>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</si>
  <si>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</si>
  <si>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</si>
  <si>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</si>
  <si>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</si>
  <si>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</si>
  <si>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</si>
  <si>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</si>
  <si>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</si>
  <si>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</si>
  <si>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</si>
  <si>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</si>
  <si>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</si>
  <si>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</si>
  <si>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</si>
  <si>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</si>
  <si>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</si>
  <si>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</si>
  <si>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</si>
  <si>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</si>
  <si>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</si>
  <si>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</si>
  <si>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</si>
  <si>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</si>
  <si>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</si>
  <si>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</si>
  <si>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</si>
  <si>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</si>
  <si>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</si>
  <si>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</si>
  <si>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</si>
  <si>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</si>
  <si>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</si>
  <si>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</si>
  <si>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</si>
  <si>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</si>
  <si>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</si>
  <si>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</si>
  <si>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</si>
  <si>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</si>
  <si>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</si>
  <si>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</si>
  <si>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</si>
  <si>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</si>
  <si>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</si>
  <si>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</si>
  <si>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</si>
  <si>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</si>
  <si>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</si>
  <si>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</si>
  <si>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</si>
  <si>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</si>
  <si>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</si>
  <si>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</si>
  <si>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</si>
  <si>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</si>
  <si>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</si>
  <si>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</si>
  <si>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</si>
  <si>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</si>
  <si>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</si>
  <si>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</si>
  <si>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</si>
  <si>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</si>
  <si>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</si>
  <si>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</si>
  <si>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</si>
  <si>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</si>
  <si>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</si>
  <si>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</si>
  <si>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</si>
  <si>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</si>
  <si>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</si>
  <si>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</si>
  <si>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</si>
  <si>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</si>
  <si>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</si>
  <si>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</si>
  <si>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</si>
  <si>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</si>
  <si>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</si>
  <si>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</si>
  <si>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</si>
  <si>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</si>
  <si>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</si>
  <si>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</si>
  <si>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</si>
  <si>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</si>
  <si>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</si>
  <si>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</si>
  <si>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</si>
  <si>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</si>
  <si>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</si>
  <si>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</si>
  <si>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</si>
  <si>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</si>
  <si>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</si>
  <si>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</si>
  <si>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</si>
  <si>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</si>
  <si>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</si>
  <si>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</si>
  <si>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</si>
  <si>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</si>
  <si>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</si>
  <si>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</si>
  <si>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</si>
  <si>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</si>
  <si>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</si>
  <si>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</si>
  <si>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</si>
  <si>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</si>
  <si>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</si>
  <si>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</si>
  <si>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</si>
  <si>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</si>
  <si>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</si>
  <si>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</si>
  <si>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</si>
  <si>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</si>
  <si>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</si>
  <si>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</si>
  <si>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</si>
  <si>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</si>
  <si>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</si>
  <si>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</si>
  <si>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</si>
  <si>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</si>
  <si>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</si>
  <si>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</si>
  <si>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</si>
  <si>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</si>
  <si>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</si>
  <si>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</si>
  <si>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</si>
  <si>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</si>
  <si>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</si>
  <si>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</si>
  <si>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</si>
  <si>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</si>
  <si>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</si>
  <si>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</si>
  <si>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</si>
  <si>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</si>
  <si>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</si>
  <si>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</si>
  <si>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</si>
  <si>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</si>
  <si>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</si>
  <si>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</si>
  <si>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</si>
  <si>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</si>
  <si>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</si>
  <si>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</si>
  <si>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</si>
  <si>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</si>
  <si>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</si>
  <si>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</si>
  <si>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</si>
  <si>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</si>
  <si>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</si>
  <si>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</si>
  <si>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</si>
  <si>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</si>
  <si>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</si>
  <si>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</si>
  <si>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</si>
  <si>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</si>
  <si>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</si>
  <si>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</si>
  <si>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</si>
  <si>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</si>
  <si>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</si>
  <si>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</si>
  <si>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</si>
  <si>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</si>
  <si>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</si>
  <si>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</si>
  <si>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</si>
  <si>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</si>
  <si>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</si>
  <si>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</si>
  <si>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</si>
  <si>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</si>
  <si>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</si>
  <si>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</si>
  <si>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</si>
  <si>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</si>
  <si>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</si>
  <si>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</si>
  <si>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</si>
  <si>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</si>
  <si>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</si>
  <si>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</si>
  <si>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</si>
  <si>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</si>
  <si>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</si>
  <si>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</si>
  <si>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</si>
  <si>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</si>
  <si>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</si>
  <si>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</si>
  <si>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</si>
  <si>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</si>
  <si>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</si>
  <si>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</si>
  <si>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</si>
  <si>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</si>
  <si>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</si>
  <si>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</si>
  <si>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</si>
  <si>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</si>
  <si>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</si>
  <si>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</si>
  <si>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</si>
  <si>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</si>
  <si>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</si>
  <si>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</si>
  <si>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</si>
  <si>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</si>
  <si>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</si>
  <si>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</si>
  <si>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</si>
  <si>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</si>
  <si>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</si>
  <si>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</si>
  <si>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</si>
  <si>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</si>
  <si>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</si>
  <si>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</si>
  <si>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</si>
  <si>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</si>
  <si>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</si>
  <si>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</si>
  <si>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</si>
  <si>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</si>
  <si>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</si>
  <si>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</si>
  <si>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</si>
  <si>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</si>
  <si>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</si>
  <si>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</si>
  <si>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</si>
  <si>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</si>
  <si>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</si>
  <si>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</si>
  <si>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</si>
  <si>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</si>
  <si>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</si>
  <si>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</si>
  <si>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</si>
  <si>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</si>
  <si>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</si>
  <si>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</si>
  <si>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</si>
  <si>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</si>
  <si>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</si>
  <si>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</si>
  <si>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</si>
  <si>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</si>
  <si>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</si>
  <si>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</si>
  <si>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</si>
  <si>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</si>
  <si>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</si>
  <si>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</si>
  <si>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</si>
  <si>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</si>
  <si>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</si>
  <si>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</si>
  <si>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</si>
  <si>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</si>
  <si>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</si>
  <si>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</si>
  <si>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</si>
  <si>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</si>
  <si>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</si>
  <si>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</si>
  <si>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</si>
  <si>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</si>
  <si>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</si>
  <si>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</si>
  <si>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</si>
  <si>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</si>
  <si>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</si>
  <si>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</si>
  <si>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</si>
  <si>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</si>
  <si>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</si>
  <si>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</si>
  <si>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</si>
  <si>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</si>
  <si>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</si>
  <si>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</si>
  <si>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</si>
  <si>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</si>
  <si>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</si>
  <si>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</si>
  <si>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</si>
  <si>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</si>
  <si>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</si>
  <si>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</si>
  <si>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</si>
  <si>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</si>
  <si>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</si>
  <si>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</si>
  <si>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</si>
  <si>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</si>
  <si>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</si>
  <si>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</si>
  <si>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</si>
  <si>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</si>
  <si>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</si>
  <si>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</si>
  <si>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</si>
  <si>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</si>
  <si>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</si>
  <si>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</si>
  <si>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</si>
  <si>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</si>
  <si>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</si>
  <si>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</si>
  <si>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</si>
  <si>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</si>
  <si>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</si>
  <si>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</si>
  <si>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</si>
  <si>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</si>
  <si>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</si>
  <si>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</si>
  <si>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</si>
  <si>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</si>
  <si>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</si>
  <si>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</si>
  <si>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</si>
  <si>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</si>
  <si>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</si>
  <si>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</si>
  <si>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</si>
  <si>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</si>
  <si>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</si>
  <si>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</si>
  <si>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</si>
  <si>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</si>
  <si>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</si>
  <si>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</si>
  <si>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</si>
  <si>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</si>
  <si>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</si>
  <si>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</si>
  <si>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</si>
  <si>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</si>
  <si>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</si>
  <si>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</si>
  <si>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</si>
  <si>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</si>
  <si>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</si>
  <si>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</si>
  <si>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</si>
  <si>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</si>
  <si>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</si>
  <si>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</si>
  <si>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</si>
  <si>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</si>
  <si>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</si>
  <si>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</si>
  <si>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</si>
  <si>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</si>
  <si>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</si>
  <si>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</si>
  <si>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</si>
  <si>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</si>
  <si>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</si>
  <si>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</si>
  <si>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</si>
  <si>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</si>
  <si>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</si>
  <si>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</si>
  <si>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</si>
  <si>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</si>
  <si>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</si>
  <si>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</si>
  <si>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</si>
  <si>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</si>
  <si>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</si>
  <si>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</si>
  <si>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</si>
  <si>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</si>
  <si>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</si>
  <si>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</si>
  <si>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</si>
  <si>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</si>
  <si>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</si>
  <si>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</si>
  <si>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</si>
  <si>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</si>
  <si>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</si>
  <si>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</si>
  <si>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</si>
  <si>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</si>
  <si>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</si>
  <si>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</si>
  <si>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</si>
  <si>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</si>
  <si>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</si>
  <si>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</si>
  <si>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</si>
  <si>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</si>
  <si>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</si>
  <si>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</si>
  <si>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</si>
  <si>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</si>
  <si>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</si>
  <si>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</si>
  <si>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</si>
  <si>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</si>
  <si>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</si>
  <si>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</si>
  <si>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</si>
  <si>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</si>
  <si>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</si>
  <si>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</si>
  <si>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</si>
  <si>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</si>
  <si>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</si>
  <si>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</si>
  <si>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</si>
  <si>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</si>
  <si>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</si>
  <si>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</si>
  <si>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</si>
  <si>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</si>
  <si>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</si>
  <si>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</si>
  <si>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</si>
  <si>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</si>
  <si>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</si>
  <si>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</si>
  <si>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</si>
  <si>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</si>
  <si>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</si>
  <si>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</si>
  <si>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</si>
  <si>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</si>
  <si>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</si>
  <si>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</si>
  <si>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</si>
  <si>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</si>
  <si>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</si>
  <si>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</si>
  <si>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</si>
  <si>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</si>
  <si>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</si>
  <si>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</si>
  <si>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</si>
  <si>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</si>
  <si>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</si>
  <si>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</si>
  <si>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</si>
  <si>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</si>
  <si>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</si>
  <si>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</si>
  <si>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</si>
  <si>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</si>
  <si>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</si>
  <si>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</si>
  <si>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</si>
  <si>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</si>
  <si>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</si>
  <si>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</si>
  <si>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</si>
  <si>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</si>
  <si>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</si>
  <si>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</si>
  <si>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</si>
  <si>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</si>
  <si>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</si>
  <si>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</si>
  <si>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</si>
  <si>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</si>
  <si>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</si>
  <si>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</si>
  <si>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</si>
  <si>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</si>
  <si>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</si>
  <si>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</si>
  <si>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</si>
  <si>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</si>
  <si>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</si>
  <si>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</si>
  <si>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</si>
  <si>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</si>
  <si>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</si>
  <si>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</si>
  <si>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</si>
  <si>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</si>
  <si>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</si>
  <si>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</si>
  <si>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</si>
  <si>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</si>
  <si>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</si>
  <si>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</si>
  <si>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</si>
  <si>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</si>
  <si>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</si>
  <si>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</si>
  <si>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</si>
  <si>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</si>
  <si>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</si>
  <si>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</si>
  <si>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</si>
  <si>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</si>
  <si>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</si>
  <si>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</si>
  <si>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</si>
  <si>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</si>
  <si>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</si>
  <si>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</si>
  <si>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</si>
  <si>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</si>
  <si>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</si>
  <si>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</si>
  <si>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</si>
  <si>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</si>
  <si>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</si>
  <si>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</si>
  <si>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</si>
  <si>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</si>
  <si>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</si>
  <si>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</si>
  <si>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</si>
  <si>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</si>
  <si>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</si>
  <si>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</si>
  <si>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</si>
  <si>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</si>
  <si>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</si>
  <si>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</si>
  <si>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</si>
  <si>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</si>
  <si>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</si>
  <si>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</si>
  <si>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</si>
  <si>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</si>
  <si>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</si>
  <si>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</si>
  <si>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</si>
  <si>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</si>
  <si>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</si>
  <si>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</si>
  <si>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</si>
  <si>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</si>
  <si>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</si>
  <si>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</si>
  <si>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</si>
  <si>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</si>
  <si>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</si>
  <si>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</si>
  <si>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</si>
  <si>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</si>
  <si>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</si>
  <si>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</si>
  <si>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</si>
  <si>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</si>
  <si>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</si>
  <si>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</si>
  <si>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</si>
  <si>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</si>
  <si>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</si>
  <si>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</si>
  <si>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</si>
  <si>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</si>
  <si>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</si>
  <si>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</si>
  <si>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</si>
  <si>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</si>
  <si>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</si>
  <si>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</si>
  <si>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</si>
  <si>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</si>
  <si>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</si>
  <si>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</si>
  <si>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</si>
  <si>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</si>
  <si>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</si>
  <si>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</si>
  <si>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</si>
  <si>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</si>
  <si>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</si>
  <si>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</si>
  <si>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</si>
  <si>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</si>
  <si>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</si>
  <si>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</si>
  <si>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</si>
  <si>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</si>
  <si>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</si>
  <si>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</si>
  <si>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</si>
  <si>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</si>
  <si>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</si>
  <si>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</si>
  <si>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</si>
  <si>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</si>
  <si>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</si>
  <si>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</si>
  <si>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</si>
  <si>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</si>
  <si>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</si>
  <si>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</si>
  <si>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</si>
  <si>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</si>
  <si>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</si>
  <si>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</si>
  <si>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</si>
  <si>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</si>
  <si>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</si>
  <si>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</si>
  <si>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</si>
  <si>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</si>
  <si>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</si>
  <si>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</si>
  <si>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</si>
  <si>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</si>
  <si>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</si>
  <si>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</si>
  <si>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</si>
  <si>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</si>
  <si>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</si>
  <si>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</si>
  <si>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</si>
  <si>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</si>
  <si>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</si>
  <si>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</si>
  <si>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</si>
  <si>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</si>
  <si>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</si>
  <si>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</si>
  <si>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</si>
  <si>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</si>
  <si>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</si>
  <si>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</si>
  <si>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</si>
  <si>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</si>
  <si>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</si>
  <si>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</si>
  <si>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</si>
  <si>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</si>
  <si>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</si>
  <si>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</si>
  <si>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</si>
  <si>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</si>
  <si>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</si>
  <si>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</si>
  <si>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</si>
  <si>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</si>
  <si>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</si>
  <si>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</si>
  <si>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</si>
  <si>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</si>
  <si>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</si>
  <si>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</si>
  <si>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</si>
  <si>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</si>
  <si>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</si>
  <si>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</si>
  <si>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</si>
  <si>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</si>
  <si>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</si>
  <si>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</si>
  <si>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</si>
  <si>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</si>
  <si>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</si>
  <si>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</si>
  <si>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</si>
  <si>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</si>
  <si>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</si>
  <si>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</si>
  <si>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</si>
  <si>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</si>
  <si>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</si>
  <si>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</si>
  <si>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</si>
  <si>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</si>
  <si>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</si>
  <si>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</si>
  <si>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</si>
  <si>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</si>
  <si>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</si>
  <si>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</si>
  <si>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</si>
  <si>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</si>
  <si>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</si>
  <si>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</si>
  <si>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</si>
  <si>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</si>
  <si>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</si>
  <si>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</si>
  <si>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</si>
  <si>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</si>
  <si>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</si>
  <si>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</si>
  <si>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</si>
  <si>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</si>
  <si>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</si>
  <si>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</si>
  <si>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</si>
  <si>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</si>
  <si>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</si>
  <si>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</si>
  <si>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</si>
  <si>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</si>
  <si>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</si>
  <si>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</si>
  <si>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</si>
  <si>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</si>
  <si>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</si>
  <si>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</si>
  <si>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</si>
  <si>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</si>
  <si>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</si>
  <si>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</si>
  <si>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</si>
  <si>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</si>
  <si>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</si>
  <si>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</si>
  <si>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</si>
  <si>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</si>
  <si>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</si>
  <si>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</si>
  <si>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</si>
  <si>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</si>
  <si>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</si>
  <si>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</si>
  <si>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</si>
  <si>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</si>
  <si>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</si>
  <si>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</si>
  <si>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</si>
  <si>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</si>
  <si>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</si>
  <si>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</si>
  <si>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</si>
  <si>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</si>
  <si>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</si>
  <si>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</si>
  <si>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</si>
  <si>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</si>
  <si>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</si>
  <si>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</si>
  <si>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</si>
  <si>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</si>
  <si>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</si>
  <si>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</si>
  <si>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</si>
  <si>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</si>
  <si>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</si>
  <si>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</si>
  <si>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</si>
  <si>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</si>
  <si>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</si>
  <si>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</si>
  <si>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</si>
  <si>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</si>
  <si>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</si>
  <si>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</si>
  <si>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</si>
  <si>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</si>
  <si>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</si>
  <si>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</si>
  <si>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</si>
  <si>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</si>
  <si>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</si>
  <si>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</si>
  <si>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</si>
  <si>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</si>
  <si>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</si>
  <si>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</si>
  <si>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</si>
  <si>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</si>
  <si>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</si>
  <si>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</si>
  <si>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</si>
  <si>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</si>
  <si>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</si>
  <si>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</si>
  <si>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</si>
  <si>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</si>
  <si>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</si>
  <si>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</si>
  <si>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</si>
  <si>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</si>
  <si>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</si>
  <si>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</si>
  <si>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</si>
  <si>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</si>
  <si>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</si>
  <si>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</si>
  <si>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</si>
  <si>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</si>
  <si>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</si>
  <si>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</si>
  <si>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</si>
  <si>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</si>
  <si>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</si>
  <si>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</si>
  <si>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</si>
  <si>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</si>
  <si>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</si>
  <si>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</si>
  <si>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</si>
  <si>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</si>
  <si>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</si>
  <si>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</si>
  <si>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</si>
  <si>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</si>
  <si>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</si>
  <si>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</si>
  <si>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</si>
  <si>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</si>
  <si>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</si>
  <si>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</si>
  <si>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</si>
  <si>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</si>
  <si>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</si>
  <si>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</si>
  <si>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</si>
  <si>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</si>
  <si>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</si>
  <si>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</si>
  <si>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</si>
  <si>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</si>
  <si>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</si>
  <si>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</si>
  <si>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</si>
  <si>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</si>
  <si>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</si>
  <si>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</si>
  <si>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</si>
  <si>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</si>
  <si>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</si>
  <si>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</si>
  <si>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</si>
  <si>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</si>
  <si>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</si>
  <si>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</si>
  <si>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</si>
  <si>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</si>
  <si>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</si>
  <si>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</si>
  <si>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</si>
  <si>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</si>
  <si>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</si>
  <si>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</si>
  <si>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</si>
  <si>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</si>
  <si>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</si>
  <si>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</si>
  <si>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</si>
  <si>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</si>
  <si>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</si>
  <si>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</si>
  <si>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</si>
  <si>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</si>
  <si>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</si>
  <si>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</si>
  <si>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</si>
  <si>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</si>
  <si>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</si>
  <si>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</si>
  <si>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</si>
  <si>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</si>
  <si>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</si>
  <si>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</si>
  <si>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</si>
  <si>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</si>
  <si>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</si>
  <si>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</si>
  <si>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</si>
  <si>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</si>
  <si>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</si>
  <si>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</si>
  <si>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</si>
  <si>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</si>
  <si>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</si>
  <si>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</si>
  <si>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</si>
  <si>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</si>
  <si>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</si>
  <si>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</si>
  <si>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</si>
  <si>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</si>
  <si>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</si>
  <si>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</si>
  <si>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</si>
  <si>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</si>
  <si>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</si>
  <si>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</si>
  <si>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</si>
  <si>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</si>
  <si>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</si>
  <si>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</si>
  <si>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</si>
  <si>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</si>
  <si>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</si>
  <si>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</si>
  <si>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</si>
  <si>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</si>
  <si>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</si>
  <si>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</si>
  <si>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</si>
  <si>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</si>
  <si>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</si>
  <si>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</si>
  <si>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</si>
  <si>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</si>
  <si>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</si>
  <si>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</si>
  <si>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</si>
  <si>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</si>
  <si>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</si>
  <si>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</si>
  <si>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</si>
  <si>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</si>
  <si>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</si>
  <si>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</si>
  <si>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</si>
  <si>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</si>
  <si>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</si>
  <si>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</si>
  <si>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</si>
  <si>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</si>
  <si>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</si>
  <si>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</si>
  <si>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</si>
  <si>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</si>
  <si>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</si>
  <si>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</si>
  <si>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</si>
  <si>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</si>
  <si>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</si>
  <si>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</si>
  <si>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</si>
  <si>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</si>
  <si>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</si>
  <si>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</si>
  <si>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</si>
  <si>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</si>
  <si>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</si>
  <si>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</si>
  <si>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</si>
  <si>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</si>
  <si>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</si>
  <si>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</si>
  <si>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</si>
  <si>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</si>
  <si>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</si>
  <si>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</si>
  <si>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</si>
  <si>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</si>
  <si>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</si>
  <si>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</si>
  <si>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</si>
  <si>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</si>
  <si>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</si>
  <si>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</si>
  <si>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</si>
  <si>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</si>
  <si>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</si>
  <si>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</si>
  <si>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</si>
  <si>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</si>
  <si>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</si>
  <si>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</si>
  <si>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</si>
  <si>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</si>
  <si>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</si>
  <si>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</si>
  <si>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</si>
  <si>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</si>
  <si>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</si>
  <si>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</si>
  <si>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</si>
  <si>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</si>
  <si>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</si>
  <si>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</si>
  <si>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</si>
  <si>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</si>
  <si>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</si>
  <si>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</si>
  <si>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</si>
  <si>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</si>
  <si>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</si>
  <si>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</si>
  <si>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</si>
  <si>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</si>
  <si>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</si>
  <si>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</si>
  <si>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</si>
  <si>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</si>
  <si>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</si>
  <si>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</si>
  <si>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</si>
  <si>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</si>
  <si>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</si>
  <si>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</si>
  <si>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</si>
  <si>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</si>
  <si>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</si>
  <si>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</si>
  <si>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</si>
  <si>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</si>
  <si>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</si>
  <si>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</si>
  <si>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</si>
  <si>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</si>
  <si>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</si>
  <si>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</si>
  <si>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</si>
  <si>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</si>
  <si>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</si>
  <si>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</si>
  <si>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</si>
  <si>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</si>
  <si>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</si>
  <si>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</si>
  <si>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</si>
  <si>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</si>
  <si>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</si>
  <si>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</si>
  <si>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</si>
  <si>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</si>
  <si>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</si>
  <si>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</si>
  <si>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</si>
  <si>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</si>
  <si>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</si>
  <si>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</si>
  <si>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</si>
  <si>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</si>
  <si>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</si>
  <si>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</si>
  <si>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</si>
  <si>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</si>
  <si>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</si>
  <si>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</si>
  <si>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</si>
  <si>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</si>
  <si>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</si>
  <si>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</si>
  <si>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</si>
  <si>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</si>
  <si>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</si>
  <si>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</si>
  <si>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</si>
  <si>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</si>
  <si>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</si>
  <si>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</si>
  <si>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</si>
  <si>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</si>
  <si>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</si>
  <si>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</si>
  <si>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</si>
  <si>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</si>
  <si>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</si>
  <si>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</si>
  <si>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</si>
  <si>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</si>
  <si>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</si>
  <si>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</si>
  <si>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</si>
  <si>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</si>
  <si>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</si>
  <si>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</si>
  <si>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</si>
  <si>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</si>
  <si>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</si>
  <si>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</si>
  <si>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</si>
  <si>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</si>
  <si>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</si>
  <si>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</si>
  <si>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</si>
  <si>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</si>
  <si>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</si>
  <si>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</si>
  <si>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</si>
  <si>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</si>
  <si>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</si>
  <si>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</si>
  <si>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</si>
  <si>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</si>
  <si>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</si>
  <si>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</si>
  <si>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</si>
  <si>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</si>
  <si>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</si>
  <si>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</si>
  <si>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</si>
  <si>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</si>
  <si>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</si>
  <si>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</si>
  <si>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</si>
  <si>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</si>
  <si>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</si>
  <si>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</si>
  <si>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</si>
  <si>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</si>
  <si>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</si>
  <si>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</si>
  <si>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</si>
  <si>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</si>
  <si>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</si>
  <si>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</si>
  <si>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</si>
  <si>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</si>
  <si>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</si>
  <si>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</si>
  <si>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</si>
  <si>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</si>
  <si>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</si>
  <si>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</si>
  <si>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</si>
  <si>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</si>
  <si>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</si>
  <si>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</si>
  <si>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</si>
  <si>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</si>
  <si>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</si>
  <si>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</si>
  <si>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</si>
  <si>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</si>
  <si>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</si>
  <si>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</si>
  <si>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</si>
  <si>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</si>
  <si>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</si>
  <si>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</si>
  <si>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</si>
  <si>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</si>
  <si>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</si>
  <si>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</si>
  <si>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</si>
  <si>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</si>
  <si>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</si>
  <si>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</si>
  <si>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</si>
  <si>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</si>
  <si>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</si>
  <si>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</si>
  <si>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</si>
  <si>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</si>
  <si>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</si>
  <si>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</si>
  <si>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</si>
  <si>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</si>
  <si>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</si>
  <si>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</si>
  <si>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</si>
  <si>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</si>
  <si>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</si>
  <si>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</si>
  <si>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</si>
  <si>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</si>
  <si>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</si>
  <si>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</si>
  <si>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</si>
  <si>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</si>
  <si>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</si>
  <si>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</si>
  <si>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</si>
  <si>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</si>
  <si>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</si>
  <si>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</si>
  <si>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</si>
  <si>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</si>
  <si>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</si>
  <si>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</si>
  <si>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</si>
  <si>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</si>
  <si>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</si>
  <si>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</si>
  <si>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</si>
  <si>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</si>
  <si>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</si>
  <si>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</si>
  <si>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</si>
  <si>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</si>
  <si>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</si>
  <si>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</si>
  <si>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</si>
  <si>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</si>
  <si>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</si>
  <si>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</si>
  <si>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</si>
  <si>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</si>
  <si>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</si>
  <si>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</si>
  <si>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</si>
  <si>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</si>
  <si>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</si>
  <si>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</si>
  <si>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</si>
  <si>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</si>
  <si>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</si>
  <si>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</si>
  <si>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</si>
  <si>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</si>
  <si>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</si>
  <si>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</si>
  <si>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</si>
  <si>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</si>
  <si>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</si>
  <si>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</si>
  <si>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</si>
  <si>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</si>
  <si>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</si>
  <si>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</si>
  <si>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</si>
  <si>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</si>
  <si>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</si>
  <si>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</si>
  <si>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</si>
  <si>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</si>
  <si>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</si>
  <si>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</si>
  <si>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</si>
  <si>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</si>
  <si>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</si>
  <si>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</si>
  <si>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</si>
  <si>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</si>
  <si>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</si>
  <si>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</si>
  <si>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</si>
  <si>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</si>
  <si>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</si>
  <si>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</si>
  <si>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</si>
  <si>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</si>
  <si>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</si>
  <si>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</si>
  <si>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</si>
  <si>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</si>
  <si>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</si>
  <si>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</si>
  <si>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</si>
  <si>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</si>
  <si>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</si>
  <si>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</si>
  <si>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</si>
  <si>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</si>
  <si>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</si>
  <si>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</si>
  <si>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</si>
  <si>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</si>
  <si>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</si>
  <si>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</si>
  <si>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</si>
  <si>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</si>
  <si>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</si>
  <si>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</si>
  <si>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</si>
  <si>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</si>
  <si>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</si>
  <si>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</si>
  <si>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</si>
  <si>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</si>
  <si>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</si>
  <si>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</si>
  <si>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</si>
  <si>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</si>
  <si>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</si>
  <si>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</si>
  <si>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</si>
  <si>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</si>
  <si>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</si>
  <si>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</si>
  <si>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</si>
  <si>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</si>
  <si>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</si>
  <si>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</si>
  <si>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</si>
  <si>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</si>
  <si>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</si>
  <si>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</si>
  <si>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</si>
  <si>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</si>
  <si>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</si>
  <si>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</si>
  <si>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</si>
  <si>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</si>
  <si>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</si>
  <si>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</si>
  <si>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</si>
  <si>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</si>
  <si>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</si>
  <si>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</si>
  <si>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</si>
  <si>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</si>
  <si>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</si>
  <si>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</si>
  <si>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</si>
  <si>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</si>
  <si>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</si>
  <si>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</si>
  <si>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</si>
  <si>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</si>
  <si>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</si>
  <si>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</si>
  <si>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</si>
  <si>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</si>
  <si>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</si>
  <si>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</si>
  <si>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</si>
  <si>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</si>
  <si>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</si>
  <si>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</si>
  <si>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</si>
  <si>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</si>
  <si>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</si>
  <si>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</si>
  <si>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</si>
  <si>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</si>
  <si>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</si>
  <si>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</si>
  <si>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</si>
  <si>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</si>
  <si>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</si>
  <si>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</si>
  <si>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</si>
  <si>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</si>
  <si>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</si>
  <si>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</si>
  <si>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</si>
  <si>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</si>
  <si>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</si>
  <si>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</si>
  <si>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</si>
  <si>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</si>
  <si>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</si>
  <si>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</si>
  <si>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</si>
  <si>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</si>
  <si>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</si>
  <si>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</si>
  <si>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</si>
  <si>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</si>
  <si>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</si>
  <si>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</si>
  <si>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</si>
  <si>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</si>
  <si>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</si>
  <si>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</si>
  <si>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</si>
  <si>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</si>
  <si>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</si>
  <si>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</si>
  <si>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</si>
  <si>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</si>
  <si>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</si>
  <si>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</si>
  <si>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</si>
  <si>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</si>
  <si>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</si>
  <si>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</si>
  <si>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</si>
  <si>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</si>
  <si>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</si>
  <si>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</si>
  <si>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</si>
  <si>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</si>
  <si>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</si>
  <si>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</si>
  <si>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</si>
  <si>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</si>
  <si>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</si>
  <si>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</si>
  <si>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</si>
  <si>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</si>
  <si>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</si>
  <si>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</si>
  <si>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</si>
  <si>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</si>
  <si>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</si>
  <si>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</si>
  <si>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</si>
  <si>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</si>
  <si>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</si>
  <si>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</si>
  <si>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</si>
  <si>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</si>
  <si>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</si>
  <si>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</si>
  <si>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</si>
  <si>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</si>
  <si>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</si>
  <si>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</si>
  <si>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</si>
  <si>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</si>
  <si>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</si>
  <si>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</si>
  <si>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</si>
  <si>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</si>
  <si>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</si>
  <si>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</si>
  <si>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</si>
  <si>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</si>
  <si>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</si>
  <si>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</si>
  <si>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</si>
  <si>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</si>
  <si>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</si>
  <si>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</si>
  <si>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</si>
  <si>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</si>
  <si>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</si>
  <si>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</si>
  <si>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</si>
  <si>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</si>
  <si>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</si>
  <si>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</si>
  <si>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</si>
  <si>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</si>
  <si>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</si>
  <si>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</si>
  <si>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</si>
  <si>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</si>
  <si>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</si>
  <si>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</si>
  <si>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</si>
  <si>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</si>
  <si>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</si>
  <si>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</si>
  <si>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</si>
  <si>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</si>
  <si>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</si>
  <si>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</si>
  <si>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</si>
  <si>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</si>
  <si>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</si>
  <si>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</si>
  <si>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</si>
  <si>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</si>
  <si>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</si>
  <si>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</si>
  <si>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</si>
  <si>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</si>
  <si>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</si>
  <si>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</si>
  <si>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</si>
  <si>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</si>
  <si>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</si>
  <si>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</si>
  <si>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</si>
  <si>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</si>
  <si>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</si>
  <si>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</si>
  <si>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</si>
  <si>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</si>
  <si>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</si>
  <si>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</si>
  <si>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</si>
  <si>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</si>
  <si>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</si>
  <si>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</si>
  <si>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</si>
  <si>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</si>
  <si>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</si>
  <si>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</si>
  <si>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</si>
  <si>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</si>
  <si>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</si>
  <si>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</si>
  <si>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</si>
  <si>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</si>
  <si>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</si>
  <si>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</si>
  <si>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</si>
  <si>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</si>
  <si>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</si>
  <si>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</si>
  <si>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</si>
  <si>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</si>
  <si>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</si>
  <si>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</si>
  <si>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</si>
  <si>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</si>
  <si>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</si>
  <si>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</si>
  <si>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</si>
  <si>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</si>
  <si>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</si>
  <si>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</si>
  <si>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</si>
  <si>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</si>
  <si>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</si>
  <si>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</si>
  <si>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</si>
  <si>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</si>
  <si>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</si>
  <si>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</si>
  <si>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</si>
  <si>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</si>
  <si>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</si>
  <si>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</si>
  <si>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</si>
  <si>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</si>
  <si>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</si>
  <si>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</si>
  <si>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</si>
  <si>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</si>
  <si>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</si>
  <si>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</si>
  <si>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</si>
  <si>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</si>
  <si>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</si>
  <si>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</si>
  <si>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</si>
  <si>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</si>
  <si>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</si>
  <si>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</si>
  <si>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</si>
  <si>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</si>
  <si>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</si>
  <si>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</si>
  <si>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</si>
  <si>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</si>
  <si>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</si>
  <si>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</si>
  <si>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</si>
  <si>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</si>
  <si>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</si>
  <si>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</si>
  <si>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</si>
  <si>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</si>
  <si>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</si>
  <si>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</si>
  <si>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</si>
  <si>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</si>
  <si>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</si>
  <si>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</si>
  <si>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</si>
  <si>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</si>
  <si>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</si>
  <si>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</si>
  <si>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</si>
  <si>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</si>
  <si>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</si>
  <si>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</si>
  <si>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</si>
  <si>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</si>
  <si>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</si>
  <si>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</si>
  <si>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</si>
  <si>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</si>
  <si>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</si>
  <si>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</si>
  <si>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</si>
  <si>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</si>
  <si>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</si>
  <si>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</si>
  <si>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</si>
  <si>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</si>
  <si>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</si>
  <si>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</si>
  <si>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</si>
  <si>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</si>
  <si>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</si>
  <si>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</si>
  <si>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</si>
  <si>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</si>
  <si>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</si>
  <si>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</si>
  <si>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</si>
  <si>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</si>
  <si>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</si>
  <si>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</si>
  <si>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</si>
  <si>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</si>
  <si>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</si>
  <si>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</si>
  <si>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</si>
  <si>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</si>
  <si>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</si>
  <si>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</si>
  <si>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</si>
  <si>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</si>
  <si>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</si>
  <si>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</si>
  <si>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</si>
  <si>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</si>
  <si>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</si>
  <si>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</si>
  <si>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</si>
  <si>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</si>
  <si>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</si>
  <si>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</si>
  <si>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</si>
  <si>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</si>
  <si>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</si>
  <si>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</si>
  <si>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</si>
  <si>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</si>
  <si>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</si>
  <si>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</si>
  <si>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</si>
  <si>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</si>
  <si>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</si>
  <si>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</si>
  <si>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</si>
  <si>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</si>
  <si>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</si>
  <si>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</si>
  <si>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</si>
  <si>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</si>
  <si>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</si>
  <si>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</si>
  <si>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</si>
  <si>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</si>
  <si>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</si>
  <si>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</si>
  <si>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</si>
  <si>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</si>
  <si>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</si>
  <si>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</si>
  <si>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</si>
  <si>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</si>
  <si>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</si>
  <si>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</si>
  <si>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</si>
  <si>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</si>
  <si>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</si>
  <si>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</si>
  <si>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</si>
  <si>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</si>
  <si>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</si>
  <si>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</si>
  <si>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</si>
  <si>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</si>
  <si>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</si>
  <si>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</si>
  <si>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</si>
  <si>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</si>
  <si>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</si>
  <si>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</si>
  <si>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</si>
  <si>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</si>
  <si>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</si>
  <si>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</si>
  <si>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</si>
  <si>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</si>
  <si>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</si>
  <si>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</si>
  <si>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</si>
  <si>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</si>
  <si>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</si>
  <si>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</si>
  <si>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</si>
  <si>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</si>
  <si>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</si>
  <si>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</si>
  <si>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</si>
  <si>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</si>
  <si>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</si>
  <si>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</si>
  <si>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</si>
  <si>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</si>
  <si>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</si>
  <si>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</si>
  <si>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</si>
  <si>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</si>
  <si>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</si>
  <si>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</si>
  <si>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</si>
  <si>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</si>
  <si>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</si>
  <si>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</si>
  <si>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</si>
  <si>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</si>
  <si>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</si>
  <si>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</si>
  <si>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</si>
  <si>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</si>
  <si>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</si>
  <si>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</si>
  <si>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</si>
  <si>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</si>
  <si>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</si>
  <si>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</si>
  <si>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</si>
  <si>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</si>
  <si>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</si>
  <si>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</si>
  <si>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</si>
  <si>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</si>
  <si>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</si>
  <si>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</si>
  <si>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</si>
  <si>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</si>
  <si>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</si>
  <si>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</si>
  <si>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</si>
  <si>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</si>
  <si>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</si>
  <si>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</si>
  <si>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</si>
  <si>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</si>
  <si>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</si>
  <si>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</si>
  <si>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</si>
  <si>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</si>
  <si>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</si>
  <si>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</si>
  <si>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</si>
  <si>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</si>
  <si>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</si>
  <si>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</si>
  <si>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</si>
  <si>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</si>
  <si>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</si>
  <si>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</si>
  <si>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</si>
  <si>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</si>
  <si>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</si>
  <si>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</si>
  <si>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</si>
  <si>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</si>
  <si>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</si>
  <si>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</si>
  <si>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</si>
  <si>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</si>
  <si>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</si>
  <si>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</si>
  <si>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</si>
  <si>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</si>
  <si>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</si>
  <si>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</si>
  <si>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</si>
  <si>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</si>
  <si>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</si>
  <si>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</si>
  <si>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</si>
  <si>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</si>
  <si>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</si>
  <si>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</si>
  <si>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</si>
  <si>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</si>
  <si>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</si>
  <si>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</si>
  <si>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</si>
  <si>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</si>
  <si>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</si>
  <si>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</si>
  <si>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</si>
  <si>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</si>
  <si>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</si>
  <si>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</si>
  <si>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</si>
  <si>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</si>
  <si>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</si>
  <si>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</si>
  <si>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</si>
  <si>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</si>
  <si>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</si>
  <si>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</si>
  <si>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</si>
  <si>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</si>
  <si>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</si>
  <si>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</si>
  <si>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</si>
  <si>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</si>
  <si>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</si>
  <si>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</si>
  <si>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</si>
  <si>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</si>
  <si>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</si>
  <si>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</si>
  <si>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</si>
  <si>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</si>
  <si>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</si>
  <si>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</si>
  <si>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</si>
  <si>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</si>
  <si>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</si>
  <si>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</si>
  <si>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</si>
  <si>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</si>
  <si>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</si>
  <si>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</si>
  <si>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</si>
  <si>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</si>
  <si>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</si>
  <si>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</si>
  <si>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</si>
  <si>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</si>
  <si>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</si>
  <si>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</si>
  <si>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</si>
  <si>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</si>
  <si>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</si>
  <si>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</si>
  <si>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</si>
  <si>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</si>
  <si>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</si>
  <si>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</si>
  <si>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</si>
  <si>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</si>
  <si>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</si>
  <si>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</si>
  <si>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</si>
  <si>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</si>
  <si>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</si>
  <si>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</si>
  <si>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</si>
  <si>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</si>
  <si>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</si>
  <si>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</si>
  <si>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</si>
  <si>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</si>
  <si>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</si>
  <si>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</si>
  <si>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</si>
  <si>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</si>
  <si>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</si>
  <si>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</si>
  <si>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</si>
  <si>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</si>
  <si>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</si>
  <si>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</si>
  <si>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</si>
  <si>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</si>
  <si>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</si>
  <si>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</si>
  <si>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</si>
  <si>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</si>
  <si>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</si>
  <si>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</si>
  <si>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</si>
  <si>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</si>
  <si>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</si>
  <si>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</si>
  <si>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</si>
  <si>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</si>
  <si>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</si>
  <si>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</si>
  <si>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</si>
  <si>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</si>
  <si>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</si>
  <si>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</si>
  <si>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</si>
  <si>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</si>
  <si>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</si>
  <si>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</si>
  <si>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</si>
  <si>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</si>
  <si>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</si>
  <si>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</si>
  <si>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</si>
  <si>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</si>
  <si>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</si>
  <si>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</si>
  <si>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</si>
  <si>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</si>
  <si>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</si>
  <si>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</si>
  <si>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</si>
  <si>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</si>
  <si>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</si>
  <si>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</si>
  <si>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</si>
  <si>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</si>
  <si>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</si>
  <si>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</si>
  <si>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</si>
  <si>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</si>
  <si>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</si>
  <si>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</si>
  <si>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</si>
  <si>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</si>
  <si>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</si>
  <si>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</si>
  <si>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</si>
  <si>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</si>
  <si>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</si>
  <si>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</si>
  <si>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</si>
  <si>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</si>
  <si>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</si>
  <si>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</si>
  <si>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</si>
  <si>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</si>
  <si>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</si>
  <si>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</si>
  <si>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</si>
  <si>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</si>
  <si>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</si>
  <si>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</si>
  <si>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</si>
  <si>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</si>
  <si>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</si>
  <si>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</si>
  <si>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</si>
  <si>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</si>
  <si>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</si>
  <si>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</si>
  <si>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</si>
  <si>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</si>
  <si>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</si>
  <si>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</si>
  <si>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</si>
  <si>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</si>
  <si>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</si>
  <si>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</si>
  <si>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</si>
  <si>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</si>
  <si>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</si>
  <si>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</si>
  <si>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</si>
  <si>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</si>
  <si>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</si>
  <si>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</si>
  <si>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</si>
  <si>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</si>
  <si>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</si>
  <si>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</si>
  <si>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</si>
  <si>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</si>
  <si>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</si>
  <si>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</si>
  <si>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</si>
  <si>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</si>
  <si>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</si>
  <si>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</si>
  <si>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</si>
  <si>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</si>
  <si>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</si>
  <si>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</si>
  <si>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</si>
  <si>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</si>
  <si>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</si>
  <si>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</si>
  <si>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</si>
  <si>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</si>
  <si>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</si>
  <si>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</si>
  <si>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</si>
  <si>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</si>
  <si>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</si>
  <si>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</si>
  <si>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</si>
  <si>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</si>
  <si>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</si>
  <si>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</si>
  <si>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</si>
  <si>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</si>
  <si>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</si>
  <si>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</si>
  <si>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</si>
  <si>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</si>
  <si>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</si>
  <si>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</si>
  <si>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</si>
  <si>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</si>
  <si>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</si>
  <si>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</si>
  <si>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</si>
  <si>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</si>
  <si>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</si>
  <si>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</si>
  <si>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</si>
  <si>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</si>
  <si>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</si>
  <si>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</si>
  <si>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</si>
  <si>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</si>
  <si>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</si>
  <si>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</si>
  <si>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</si>
  <si>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</si>
  <si>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</si>
  <si>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</si>
  <si>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</si>
  <si>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</si>
  <si>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</si>
  <si>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</si>
  <si>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</si>
  <si>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</si>
  <si>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</si>
  <si>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</si>
  <si>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</si>
  <si>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</si>
  <si>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</si>
  <si>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</si>
  <si>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</si>
  <si>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</si>
  <si>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</si>
  <si>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</si>
  <si>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</si>
  <si>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</si>
  <si>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</si>
  <si>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</si>
  <si>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</si>
  <si>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</si>
  <si>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</si>
  <si>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</si>
  <si>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</si>
  <si>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</si>
  <si>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</si>
  <si>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</si>
  <si>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</si>
  <si>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</si>
  <si>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</si>
  <si>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</si>
  <si>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</si>
  <si>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</si>
  <si>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</si>
  <si>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</si>
  <si>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</si>
  <si>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</si>
  <si>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</si>
  <si>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</si>
  <si>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</si>
  <si>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</si>
  <si>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</si>
  <si>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</si>
  <si>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</si>
  <si>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</si>
  <si>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</si>
  <si>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</si>
  <si>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</si>
  <si>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</si>
  <si>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</si>
  <si>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</si>
  <si>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</si>
  <si>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</si>
  <si>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</si>
  <si>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</si>
  <si>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</si>
  <si>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</si>
  <si>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</si>
  <si>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</si>
  <si>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</si>
  <si>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</si>
  <si>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</si>
  <si>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</si>
  <si>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</si>
  <si>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</si>
  <si>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</si>
  <si>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</si>
  <si>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</si>
  <si>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</si>
  <si>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</si>
  <si>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</si>
  <si>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</si>
  <si>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</si>
  <si>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</si>
  <si>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</si>
  <si>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</si>
  <si>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</si>
  <si>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</si>
  <si>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</si>
  <si>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</si>
  <si>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</si>
  <si>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</si>
  <si>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</si>
  <si>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</si>
  <si>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</si>
  <si>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</si>
  <si>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</si>
  <si>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</si>
  <si>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</si>
  <si>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</si>
  <si>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</si>
  <si>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</si>
  <si>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</si>
  <si>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</si>
  <si>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</si>
  <si>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</si>
  <si>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</si>
  <si>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</si>
  <si>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</si>
  <si>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</si>
  <si>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</si>
  <si>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</si>
  <si>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</si>
  <si>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</si>
  <si>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</si>
  <si>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</si>
  <si>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</si>
  <si>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</si>
  <si>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</si>
  <si>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</si>
  <si>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</si>
  <si>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</si>
  <si>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</si>
  <si>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</si>
  <si>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</si>
  <si>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</si>
  <si>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</si>
  <si>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</si>
  <si>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</si>
  <si>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</si>
  <si>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</si>
  <si>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</si>
  <si>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</si>
  <si>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</si>
  <si>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</si>
  <si>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</si>
  <si>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</si>
  <si>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</si>
  <si>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</si>
  <si>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</si>
  <si>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</si>
  <si>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</si>
  <si>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</si>
  <si>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</si>
  <si>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</si>
  <si>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</si>
  <si>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</si>
  <si>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</si>
  <si>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</si>
  <si>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</si>
  <si>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</si>
  <si>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</si>
  <si>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</si>
  <si>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</si>
  <si>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</si>
  <si>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</si>
  <si>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</si>
  <si>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</si>
  <si>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</si>
  <si>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</si>
  <si>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</si>
  <si>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</si>
  <si>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</si>
  <si>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</si>
  <si>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</si>
  <si>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</si>
  <si>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</si>
  <si>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</si>
  <si>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</si>
  <si>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</si>
  <si>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</si>
  <si>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</si>
  <si>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</si>
  <si>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</si>
  <si>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</si>
  <si>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</si>
  <si>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</si>
  <si>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</si>
  <si>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</si>
  <si>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</si>
  <si>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</si>
  <si>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</si>
  <si>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</si>
  <si>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</si>
  <si>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</si>
  <si>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</si>
  <si>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</si>
  <si>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</si>
  <si>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</si>
  <si>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</si>
  <si>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</si>
  <si>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</si>
  <si>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</si>
  <si>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</si>
  <si>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</si>
  <si>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</si>
  <si>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</si>
  <si>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</si>
  <si>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</si>
  <si>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</si>
  <si>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</si>
  <si>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</si>
  <si>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</si>
  <si>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</si>
  <si>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</si>
  <si>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</si>
  <si>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</si>
  <si>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</si>
  <si>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</si>
  <si>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</si>
  <si>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</si>
  <si>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</si>
  <si>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</si>
  <si>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</si>
  <si>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</si>
  <si>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</si>
  <si>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</si>
  <si>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</si>
  <si>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</si>
  <si>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</si>
  <si>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</si>
  <si>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</si>
  <si>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</si>
  <si>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</si>
  <si>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</si>
  <si>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</si>
  <si>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</si>
  <si>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</si>
  <si>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</si>
  <si>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</si>
  <si>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</si>
  <si>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</si>
  <si>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</si>
  <si>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</si>
  <si>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</si>
  <si>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</si>
  <si>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</si>
  <si>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</si>
  <si>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</si>
  <si>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</si>
  <si>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</si>
  <si>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</si>
  <si>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</si>
  <si>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</si>
  <si>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</si>
  <si>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</si>
  <si>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</si>
  <si>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</si>
  <si>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</si>
  <si>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</si>
  <si>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</si>
  <si>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</si>
  <si>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</si>
  <si>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</si>
  <si>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</si>
  <si>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</si>
  <si>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</si>
  <si>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</si>
  <si>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</si>
  <si>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</si>
  <si>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</si>
  <si>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</si>
  <si>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</si>
  <si>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</si>
  <si>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</si>
  <si>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</si>
  <si>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</si>
  <si>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</si>
  <si>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</si>
  <si>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</si>
  <si>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</si>
  <si>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</si>
  <si>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</si>
  <si>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</si>
  <si>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</si>
  <si>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</si>
  <si>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</si>
  <si>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</si>
  <si>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</si>
  <si>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</si>
  <si>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</si>
  <si>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</si>
  <si>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</si>
  <si>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</si>
  <si>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</si>
  <si>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</si>
  <si>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</si>
  <si>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</si>
  <si>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</si>
  <si>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</si>
  <si>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</si>
  <si>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</si>
  <si>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</si>
  <si>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</si>
  <si>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</si>
  <si>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</si>
  <si>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</si>
  <si>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</si>
  <si>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</si>
  <si>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</si>
  <si>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</si>
  <si>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</si>
  <si>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</si>
  <si>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</si>
  <si>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</si>
  <si>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</si>
  <si>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</si>
  <si>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</si>
  <si>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</si>
  <si>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</si>
  <si>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</si>
  <si>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</si>
  <si>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</si>
  <si>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</si>
  <si>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</si>
  <si>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</si>
  <si>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</si>
  <si>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</si>
  <si>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</si>
  <si>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</si>
  <si>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</si>
  <si>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</si>
  <si>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</si>
  <si>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</si>
  <si>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</si>
  <si>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</si>
  <si>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</si>
  <si>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</si>
  <si>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</si>
  <si>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</si>
  <si>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</si>
  <si>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</si>
  <si>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</si>
  <si>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</si>
  <si>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</si>
  <si>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</si>
  <si>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</si>
  <si>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</si>
  <si>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</si>
  <si>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</si>
  <si>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</si>
  <si>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</si>
  <si>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</si>
  <si>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</si>
  <si>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</si>
  <si>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</si>
  <si>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</si>
  <si>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</si>
  <si>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</si>
  <si>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</si>
  <si>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</si>
  <si>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</si>
  <si>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</si>
  <si>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</si>
  <si>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</si>
  <si>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</si>
  <si>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</si>
  <si>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</si>
  <si>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</si>
  <si>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</si>
  <si>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</si>
  <si>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</si>
  <si>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</si>
  <si>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</si>
  <si>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</si>
  <si>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</si>
  <si>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</si>
  <si>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</si>
  <si>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</si>
  <si>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</si>
  <si>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</si>
  <si>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</si>
  <si>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</si>
  <si>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</si>
  <si>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</si>
  <si>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</si>
  <si>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</si>
  <si>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</si>
  <si>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</si>
  <si>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</si>
  <si>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</si>
  <si>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</si>
  <si>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</si>
  <si>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</si>
  <si>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</si>
  <si>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</si>
  <si>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</si>
  <si>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</si>
  <si>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</si>
  <si>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</si>
  <si>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</si>
  <si>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</si>
  <si>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</si>
  <si>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</si>
  <si>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</si>
  <si>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</si>
  <si>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</si>
  <si>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</si>
  <si>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</si>
  <si>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</si>
  <si>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</si>
  <si>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</si>
  <si>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</si>
  <si>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</si>
  <si>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</si>
  <si>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</si>
  <si>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</si>
  <si>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</si>
  <si>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</si>
  <si>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</si>
  <si>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</si>
  <si>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</si>
  <si>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</si>
  <si>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</si>
  <si>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</si>
  <si>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</si>
  <si>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</si>
  <si>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</si>
  <si>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</si>
  <si>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</si>
  <si>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</si>
  <si>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</si>
  <si>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</si>
  <si>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</si>
  <si>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</si>
  <si>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</si>
  <si>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</si>
  <si>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</si>
  <si>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</si>
  <si>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</si>
  <si>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</si>
  <si>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</si>
  <si>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</si>
  <si>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</si>
  <si>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</si>
  <si>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</si>
  <si>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</si>
  <si>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</si>
  <si>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</si>
  <si>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</si>
  <si>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</si>
  <si>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</si>
  <si>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</si>
  <si>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</si>
  <si>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</si>
  <si>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</si>
  <si>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</si>
  <si>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</si>
  <si>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</si>
  <si>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</si>
  <si>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</si>
  <si>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</si>
  <si>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</si>
  <si>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</si>
  <si>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</si>
  <si>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</si>
  <si>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</si>
  <si>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</si>
  <si>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</si>
  <si>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</si>
  <si>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</si>
  <si>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</si>
  <si>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</si>
  <si>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</si>
  <si>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</si>
  <si>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</si>
  <si>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</si>
  <si>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</si>
  <si>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</si>
  <si>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</si>
  <si>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</si>
  <si>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</si>
  <si>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</si>
  <si>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</si>
  <si>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</si>
  <si>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</si>
  <si>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</si>
  <si>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</si>
  <si>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</si>
  <si>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</si>
  <si>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</si>
  <si>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</si>
  <si>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</si>
  <si>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</si>
  <si>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</si>
  <si>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</si>
  <si>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</si>
  <si>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</si>
  <si>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</si>
  <si>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</si>
  <si>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</si>
  <si>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</si>
  <si>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</si>
  <si>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</si>
  <si>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</si>
  <si>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</si>
  <si>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</si>
  <si>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</si>
  <si>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</si>
  <si>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</si>
  <si>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</si>
  <si>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</si>
  <si>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</si>
  <si>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</si>
  <si>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</si>
  <si>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</si>
  <si>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</si>
  <si>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</si>
  <si>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</si>
  <si>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</si>
  <si>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</si>
  <si>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</si>
  <si>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</si>
  <si>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</si>
  <si>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</si>
  <si>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</si>
  <si>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</si>
  <si>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</si>
  <si>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</si>
  <si>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</si>
  <si>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</si>
  <si>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</si>
  <si>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</si>
  <si>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</si>
  <si>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</si>
  <si>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</si>
  <si>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</si>
  <si>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</si>
  <si>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</si>
  <si>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</si>
  <si>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</si>
  <si>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</si>
  <si>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</si>
  <si>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</si>
  <si>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</si>
  <si>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</si>
  <si>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</si>
  <si>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</si>
  <si>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</si>
  <si>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</si>
  <si>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</si>
  <si>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</si>
  <si>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</si>
  <si>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</si>
  <si>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</si>
  <si>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</si>
  <si>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</si>
  <si>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</si>
  <si>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</si>
  <si>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</si>
  <si>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</si>
  <si>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</si>
  <si>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</si>
  <si>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</si>
  <si>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</si>
  <si>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</si>
  <si>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</si>
  <si>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</si>
  <si>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</si>
  <si>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</si>
  <si>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</si>
  <si>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</si>
  <si>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</si>
  <si>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</si>
  <si>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</si>
  <si>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</si>
  <si>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</si>
  <si>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</si>
  <si>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</si>
  <si>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</si>
  <si>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</si>
  <si>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</si>
  <si>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</si>
  <si>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</si>
  <si>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</si>
  <si>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</si>
  <si>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</si>
  <si>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</si>
  <si>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</si>
  <si>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</si>
  <si>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</si>
  <si>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</si>
  <si>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</si>
  <si>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</si>
  <si>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</si>
  <si>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</si>
  <si>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</si>
  <si>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</si>
  <si>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</si>
  <si>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</si>
  <si>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</si>
  <si>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</si>
  <si>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</si>
  <si>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</si>
  <si>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</si>
  <si>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</si>
  <si>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</si>
  <si>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</si>
  <si>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</si>
  <si>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</si>
  <si>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</si>
  <si>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</si>
  <si>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</si>
  <si>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</si>
  <si>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</si>
  <si>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</si>
  <si>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</si>
  <si>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</si>
  <si>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</si>
  <si>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</si>
  <si>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</si>
  <si>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</si>
  <si>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</si>
  <si>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</si>
  <si>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</si>
  <si>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</si>
  <si>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</si>
  <si>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</si>
  <si>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</si>
  <si>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</si>
  <si>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</si>
  <si>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</si>
  <si>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</si>
  <si>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</si>
  <si>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</si>
  <si>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</si>
  <si>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</si>
  <si>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</si>
  <si>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</si>
  <si>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</si>
  <si>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</si>
  <si>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</si>
  <si>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</si>
  <si>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</si>
  <si>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</si>
  <si>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</si>
  <si>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</si>
  <si>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</si>
  <si>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</si>
  <si>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</si>
  <si>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</si>
  <si>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</si>
  <si>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</si>
  <si>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</si>
  <si>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</si>
  <si>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</si>
  <si>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</si>
  <si>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</si>
  <si>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</si>
  <si>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</si>
  <si>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</si>
  <si>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</si>
  <si>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</si>
  <si>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</si>
  <si>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</si>
  <si>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</si>
  <si>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</si>
  <si>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</si>
  <si>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</si>
  <si>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</si>
  <si>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</si>
  <si>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</si>
  <si>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</si>
  <si>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</si>
  <si>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</si>
  <si>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</si>
  <si>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</si>
  <si>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</si>
  <si>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</si>
  <si>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</si>
  <si>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</si>
  <si>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</si>
  <si>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</si>
  <si>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</si>
  <si>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</si>
  <si>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</si>
  <si>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</si>
  <si>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</si>
  <si>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</si>
  <si>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</si>
  <si>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</si>
  <si>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</si>
  <si>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</si>
  <si>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</si>
  <si>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</si>
  <si>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</si>
  <si>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</si>
  <si>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</si>
  <si>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</si>
  <si>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</si>
  <si>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</si>
  <si>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</si>
  <si>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</si>
  <si>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</si>
  <si>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</si>
  <si>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</si>
  <si>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</si>
  <si>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</si>
  <si>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</si>
  <si>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</si>
  <si>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</si>
  <si>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</si>
  <si>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</si>
  <si>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</si>
  <si>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</si>
  <si>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</si>
  <si>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</si>
  <si>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</si>
  <si>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</si>
  <si>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</si>
  <si>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</si>
  <si>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</si>
  <si>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</si>
  <si>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</si>
  <si>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</si>
  <si>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</si>
  <si>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</si>
  <si>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</si>
  <si>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</si>
  <si>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</si>
  <si>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</si>
  <si>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</si>
  <si>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</si>
  <si>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</si>
  <si>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</si>
  <si>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</si>
  <si>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</si>
  <si>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</si>
  <si>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</si>
  <si>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</si>
  <si>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</si>
  <si>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</si>
  <si>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</si>
  <si>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</si>
  <si>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</si>
  <si>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</si>
  <si>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</si>
  <si>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</si>
  <si>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</si>
  <si>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</si>
  <si>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</si>
  <si>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</si>
  <si>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</si>
  <si>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</si>
  <si>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</si>
  <si>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</si>
  <si>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</si>
  <si>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</si>
  <si>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</si>
  <si>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</si>
  <si>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</si>
  <si>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</si>
  <si>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</si>
  <si>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</si>
  <si>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</si>
  <si>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</si>
  <si>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</si>
  <si>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</si>
  <si>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</si>
  <si>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</si>
  <si>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</si>
  <si>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</si>
  <si>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</si>
  <si>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</si>
  <si>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</si>
  <si>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</si>
  <si>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</si>
  <si>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</si>
  <si>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</si>
  <si>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</si>
  <si>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</si>
  <si>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</si>
  <si>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</si>
  <si>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</si>
  <si>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</si>
  <si>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</si>
  <si>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</si>
  <si>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</si>
  <si>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</si>
  <si>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</si>
  <si>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</si>
  <si>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</si>
  <si>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</si>
  <si>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</si>
  <si>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</si>
  <si>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</si>
  <si>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</si>
  <si>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</si>
  <si>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</si>
  <si>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</si>
  <si>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</si>
  <si>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</si>
  <si>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</si>
  <si>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</si>
  <si>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</si>
  <si>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</si>
  <si>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</si>
  <si>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</si>
  <si>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</si>
  <si>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</si>
  <si>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</si>
  <si>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</si>
  <si>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</si>
  <si>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</si>
  <si>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</si>
  <si>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</si>
  <si>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</si>
  <si>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</si>
  <si>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</si>
  <si>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</si>
  <si>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</si>
  <si>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</si>
  <si>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</si>
  <si>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</si>
  <si>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</si>
  <si>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</si>
  <si>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</si>
  <si>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</si>
  <si>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</si>
  <si>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</si>
  <si>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</si>
  <si>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</si>
  <si>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</si>
  <si>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</si>
  <si>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</si>
  <si>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</si>
  <si>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</si>
  <si>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</si>
  <si>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</si>
  <si>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</si>
  <si>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</si>
  <si>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</si>
  <si>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</si>
  <si>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</si>
  <si>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</si>
  <si>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</si>
  <si>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</si>
  <si>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</si>
  <si>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</si>
  <si>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</si>
  <si>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</si>
  <si>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</si>
  <si>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</si>
  <si>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</si>
  <si>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</si>
  <si>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</si>
  <si>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</si>
  <si>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</si>
  <si>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</si>
  <si>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</si>
  <si>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</si>
  <si>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</si>
  <si>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</si>
  <si>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</si>
  <si>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</si>
  <si>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</si>
  <si>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</si>
  <si>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</si>
  <si>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</si>
  <si>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</si>
  <si>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</si>
  <si>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</si>
  <si>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</si>
  <si>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</si>
  <si>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</si>
  <si>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</si>
  <si>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</si>
  <si>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</si>
  <si>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</si>
  <si>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</si>
  <si>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</si>
  <si>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</si>
  <si>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</si>
  <si>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</si>
  <si>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</si>
  <si>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</si>
  <si>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</si>
  <si>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</si>
  <si>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</si>
  <si>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</si>
  <si>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</si>
  <si>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</si>
  <si>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</si>
  <si>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</si>
  <si>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</si>
  <si>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</si>
  <si>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</si>
  <si>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</si>
  <si>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</si>
  <si>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</si>
  <si>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</si>
  <si>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</si>
  <si>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</si>
  <si>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</si>
  <si>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</si>
  <si>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</si>
  <si>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</si>
  <si>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</si>
  <si>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</si>
  <si>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</si>
  <si>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</si>
  <si>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</si>
  <si>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</si>
  <si>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</si>
  <si>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</si>
  <si>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</si>
  <si>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</si>
  <si>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</si>
  <si>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</si>
  <si>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</si>
  <si>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</si>
  <si>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</si>
  <si>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</si>
  <si>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</si>
  <si>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</si>
  <si>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</si>
  <si>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</si>
  <si>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</si>
  <si>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</si>
  <si>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</si>
  <si>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</si>
  <si>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</si>
  <si>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</si>
  <si>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</si>
  <si>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</si>
  <si>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</si>
  <si>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</si>
  <si>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</si>
  <si>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</si>
  <si>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</si>
  <si>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</si>
  <si>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</si>
  <si>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</si>
  <si>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</si>
  <si>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</si>
  <si>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</si>
  <si>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</si>
  <si>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</si>
  <si>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</si>
  <si>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</si>
  <si>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</si>
  <si>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</si>
  <si>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</si>
  <si>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</si>
  <si>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</si>
  <si>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</si>
  <si>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</si>
  <si>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</si>
  <si>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</si>
  <si>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</si>
  <si>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</si>
  <si>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</si>
  <si>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</si>
  <si>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</si>
  <si>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</si>
  <si>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</si>
  <si>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</si>
  <si>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</si>
  <si>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</si>
  <si>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</si>
  <si>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</si>
  <si>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</si>
  <si>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</si>
  <si>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</si>
  <si>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</si>
  <si>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</si>
  <si>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</si>
  <si>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</si>
  <si>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</si>
  <si>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</si>
  <si>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</si>
  <si>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</si>
  <si>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</si>
  <si>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</si>
  <si>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</si>
  <si>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</si>
  <si>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</si>
  <si>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</si>
  <si>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</si>
  <si>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</si>
  <si>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</si>
  <si>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</si>
  <si>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</si>
  <si>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</si>
  <si>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</si>
  <si>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</si>
  <si>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</si>
  <si>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</si>
  <si>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</si>
  <si>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</si>
  <si>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</si>
  <si>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</si>
  <si>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</si>
  <si>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</si>
  <si>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</si>
  <si>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</si>
  <si>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</si>
  <si>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</si>
  <si>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</si>
  <si>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</si>
  <si>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</si>
  <si>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</si>
  <si>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</si>
  <si>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</si>
  <si>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</si>
  <si>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</si>
  <si>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</si>
  <si>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</si>
  <si>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</si>
  <si>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</si>
  <si>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</si>
  <si>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</si>
  <si>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</si>
  <si>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</si>
  <si>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</si>
  <si>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</si>
  <si>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</si>
  <si>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</si>
  <si>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</si>
  <si>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</si>
  <si>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</si>
  <si>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</si>
  <si>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</si>
  <si>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</si>
  <si>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</si>
  <si>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</si>
  <si>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</si>
  <si>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</si>
  <si>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</si>
  <si>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</si>
  <si>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</si>
  <si>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</si>
  <si>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</si>
  <si>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</si>
  <si>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</si>
  <si>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</si>
  <si>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</si>
  <si>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</si>
  <si>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</si>
  <si>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</si>
  <si>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</si>
  <si>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</si>
  <si>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</si>
  <si>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</si>
  <si>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</si>
  <si>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</si>
  <si>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</si>
  <si>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</si>
  <si>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</si>
  <si>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</si>
  <si>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</si>
  <si>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</si>
  <si>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</si>
  <si>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</si>
  <si>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</si>
  <si>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</si>
  <si>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</si>
  <si>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</si>
  <si>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</si>
  <si>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</si>
  <si>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</si>
  <si>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</si>
  <si>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</si>
  <si>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</si>
  <si>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</si>
  <si>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</si>
  <si>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</si>
  <si>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</si>
  <si>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</si>
  <si>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</si>
  <si>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</si>
  <si>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</si>
  <si>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</si>
  <si>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</si>
  <si>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</si>
  <si>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</si>
  <si>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</si>
  <si>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</si>
  <si>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</si>
  <si>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</si>
  <si>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</si>
  <si>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</si>
  <si>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</si>
  <si>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</si>
  <si>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</si>
  <si>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</si>
  <si>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</si>
  <si>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</si>
  <si>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</si>
  <si>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</si>
  <si>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</si>
  <si>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</si>
  <si>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</si>
  <si>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</si>
  <si>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</si>
  <si>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</si>
  <si>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</si>
  <si>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</si>
  <si>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</si>
  <si>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</si>
  <si>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</si>
  <si>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</si>
  <si>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</si>
  <si>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</si>
  <si>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</si>
  <si>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</si>
  <si>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</si>
  <si>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</si>
  <si>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</si>
  <si>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</si>
  <si>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</si>
  <si>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</si>
  <si>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</si>
  <si>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</si>
  <si>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</si>
  <si>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</si>
  <si>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</si>
  <si>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</si>
  <si>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</si>
  <si>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</si>
  <si>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</si>
  <si>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</si>
  <si>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</si>
  <si>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</si>
  <si>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</si>
  <si>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</si>
  <si>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</si>
  <si>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</si>
  <si>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</si>
  <si>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</si>
  <si>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</si>
  <si>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</si>
  <si>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</si>
  <si>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</si>
  <si>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</si>
  <si>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</si>
  <si>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</si>
  <si>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</si>
  <si>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</si>
  <si>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</si>
  <si>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</si>
  <si>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</si>
  <si>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</si>
  <si>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</si>
  <si>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</si>
  <si>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</si>
  <si>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</si>
  <si>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</si>
  <si>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</si>
  <si>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</si>
  <si>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</si>
  <si>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</si>
  <si>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</si>
  <si>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</si>
  <si>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</si>
  <si>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</si>
  <si>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</si>
  <si>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</si>
  <si>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</si>
  <si>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</si>
  <si>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</si>
  <si>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</si>
  <si>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</si>
  <si>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</si>
  <si>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</si>
  <si>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</si>
  <si>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</si>
  <si>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</si>
  <si>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</si>
  <si>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</si>
  <si>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</si>
  <si>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</si>
  <si>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</si>
  <si>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</si>
  <si>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</si>
  <si>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</si>
  <si>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</si>
  <si>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</si>
  <si>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</si>
  <si>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</si>
  <si>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</si>
  <si>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</si>
  <si>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</si>
  <si>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</si>
  <si>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</si>
  <si>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</si>
  <si>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</si>
  <si>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</si>
  <si>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</si>
  <si>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</si>
  <si>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</si>
  <si>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</si>
  <si>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</si>
  <si>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</si>
  <si>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</si>
  <si>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</si>
  <si>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</si>
  <si>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</si>
  <si>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</si>
  <si>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</si>
  <si>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</si>
  <si>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</si>
  <si>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</si>
  <si>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</si>
  <si>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</si>
  <si>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</si>
  <si>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</si>
  <si>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</si>
  <si>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</si>
  <si>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</si>
  <si>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</si>
  <si>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</si>
  <si>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</si>
  <si>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</si>
  <si>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</si>
  <si>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</si>
  <si>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</si>
  <si>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</si>
  <si>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</si>
  <si>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</si>
  <si>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</si>
  <si>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</si>
  <si>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</si>
  <si>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</si>
  <si>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</si>
  <si>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</si>
  <si>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</si>
  <si>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</si>
  <si>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</si>
  <si>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</si>
  <si>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</si>
  <si>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</si>
  <si>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</si>
  <si>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</si>
  <si>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</si>
  <si>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</si>
  <si>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</si>
  <si>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</si>
  <si>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</si>
  <si>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</si>
  <si>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</si>
  <si>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</si>
  <si>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</si>
  <si>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</si>
  <si>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</si>
  <si>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</si>
  <si>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</si>
  <si>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</si>
  <si>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</si>
  <si>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</si>
  <si>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</si>
  <si>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</si>
  <si>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</si>
  <si>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</si>
  <si>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</si>
  <si>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</si>
  <si>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</si>
  <si>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</si>
  <si>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</si>
  <si>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</si>
  <si>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</si>
  <si>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</si>
  <si>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</si>
  <si>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</si>
  <si>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</si>
  <si>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</si>
  <si>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</si>
  <si>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</si>
  <si>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</si>
  <si>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</si>
  <si>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</si>
  <si>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</si>
  <si>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</si>
  <si>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</si>
  <si>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</si>
  <si>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</si>
  <si>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</si>
  <si>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</si>
  <si>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</si>
  <si>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</si>
  <si>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</si>
  <si>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</si>
  <si>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</si>
  <si>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</si>
  <si>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</si>
  <si>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</si>
  <si>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</si>
  <si>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</si>
  <si>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</si>
  <si>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</si>
  <si>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</si>
  <si>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</si>
  <si>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</si>
  <si>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</si>
  <si>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</si>
  <si>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</si>
  <si>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</si>
  <si>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</si>
  <si>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</si>
  <si>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</si>
  <si>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</si>
  <si>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</si>
  <si>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</si>
  <si>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</si>
  <si>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</si>
  <si>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</si>
  <si>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</si>
  <si>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</si>
  <si>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</si>
  <si>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</si>
  <si>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</si>
  <si>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</si>
  <si>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</si>
  <si>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</si>
  <si>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</si>
  <si>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</si>
  <si>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</si>
  <si>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</si>
  <si>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</si>
  <si>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</si>
  <si>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</si>
  <si>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</si>
  <si>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</si>
  <si>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</si>
  <si>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</si>
  <si>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</si>
  <si>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</si>
  <si>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</si>
  <si>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</si>
  <si>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</si>
  <si>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</si>
  <si>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</si>
  <si>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</si>
  <si>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</si>
  <si>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</si>
  <si>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</si>
  <si>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</si>
  <si>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</si>
  <si>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</si>
  <si>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</si>
  <si>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</si>
  <si>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</si>
  <si>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</si>
  <si>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</si>
  <si>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</si>
  <si>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</si>
  <si>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</si>
  <si>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</si>
  <si>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</si>
  <si>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</si>
  <si>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</si>
  <si>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</si>
  <si>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</si>
  <si>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</si>
  <si>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</si>
  <si>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</si>
  <si>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</si>
  <si>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</si>
  <si>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</si>
  <si>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</si>
  <si>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</si>
  <si>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</si>
  <si>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</si>
  <si>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</si>
  <si>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</si>
  <si>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</si>
  <si>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</si>
  <si>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</si>
  <si>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</si>
  <si>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</si>
  <si>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</si>
  <si>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</si>
  <si>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</si>
  <si>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</si>
  <si>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</si>
  <si>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</si>
  <si>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</si>
  <si>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</si>
  <si>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</si>
  <si>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</si>
  <si>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</si>
  <si>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</si>
  <si>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</si>
  <si>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</si>
  <si>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</si>
  <si>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</si>
  <si>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</si>
  <si>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</si>
  <si>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</si>
  <si>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</si>
  <si>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</si>
  <si>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</si>
  <si>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</si>
  <si>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</si>
  <si>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</si>
  <si>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</si>
  <si>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</si>
  <si>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</si>
  <si>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</si>
  <si>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</si>
  <si>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</si>
  <si>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</si>
  <si>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</si>
  <si>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</si>
  <si>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</si>
  <si>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</si>
  <si>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</si>
  <si>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</si>
  <si>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</si>
  <si>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</si>
  <si>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</si>
  <si>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</si>
  <si>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</si>
  <si>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</si>
  <si>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</si>
  <si>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</si>
  <si>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</si>
  <si>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</si>
  <si>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</si>
  <si>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</si>
  <si>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</si>
  <si>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</si>
  <si>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</si>
  <si>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</si>
  <si>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</si>
  <si>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</si>
  <si>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</si>
  <si>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</si>
  <si>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</si>
  <si>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</si>
  <si>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</si>
  <si>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</si>
  <si>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</si>
  <si>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</si>
  <si>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</si>
  <si>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</si>
  <si>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</si>
  <si>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</si>
  <si>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</si>
  <si>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</si>
  <si>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</si>
  <si>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</si>
  <si>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</si>
  <si>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</si>
  <si>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</si>
  <si>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</si>
  <si>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</si>
  <si>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</si>
  <si>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</si>
  <si>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</si>
  <si>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</si>
  <si>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</si>
  <si>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</si>
  <si>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</si>
  <si>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</si>
  <si>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</si>
  <si>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</si>
  <si>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</si>
  <si>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</si>
  <si>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</si>
  <si>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</si>
  <si>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</si>
  <si>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</si>
  <si>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</si>
  <si>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</si>
  <si>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</si>
  <si>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</si>
  <si>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</si>
  <si>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</si>
  <si>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</si>
  <si>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</si>
  <si>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</si>
  <si>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</si>
  <si>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</si>
  <si>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</si>
  <si>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</si>
  <si>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</si>
  <si>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</si>
  <si>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</si>
  <si>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</si>
  <si>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</si>
  <si>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</si>
  <si>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</si>
  <si>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</si>
  <si>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</si>
  <si>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</si>
  <si>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</si>
  <si>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</si>
  <si>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</si>
  <si>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</si>
  <si>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</si>
  <si>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</si>
  <si>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</si>
  <si>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</si>
  <si>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</si>
  <si>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</si>
  <si>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</si>
  <si>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</si>
  <si>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</si>
  <si>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</si>
  <si>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</si>
  <si>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</si>
  <si>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</si>
  <si>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</si>
  <si>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</si>
  <si>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</si>
  <si>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</si>
  <si>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</si>
  <si>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</si>
  <si>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</si>
  <si>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</si>
  <si>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</si>
  <si>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</si>
  <si>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</si>
  <si>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</si>
  <si>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</si>
  <si>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</si>
  <si>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</si>
  <si>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</si>
  <si>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</si>
  <si>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</si>
  <si>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</si>
  <si>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</si>
  <si>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</si>
  <si>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</si>
  <si>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</si>
  <si>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</si>
  <si>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</si>
  <si>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</si>
  <si>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</si>
  <si>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</si>
  <si>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</si>
  <si>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</si>
  <si>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</si>
  <si>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</si>
  <si>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</si>
  <si>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</si>
  <si>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</si>
  <si>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</si>
  <si>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</si>
  <si>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</si>
  <si>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</si>
  <si>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</si>
  <si>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</si>
  <si>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</si>
  <si>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</si>
  <si>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</si>
  <si>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</si>
  <si>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</si>
  <si>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</si>
  <si>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</si>
  <si>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</si>
  <si>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</si>
  <si>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</si>
  <si>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</si>
  <si>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</si>
  <si>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</si>
  <si>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</si>
  <si>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</si>
  <si>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</si>
  <si>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</si>
  <si>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</si>
  <si>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</si>
  <si>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</si>
  <si>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</si>
  <si>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</si>
  <si>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</si>
  <si>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</si>
  <si>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</si>
  <si>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</si>
  <si>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</si>
  <si>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</si>
  <si>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</si>
  <si>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</si>
  <si>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</si>
  <si>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</si>
  <si>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</si>
  <si>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</si>
  <si>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</si>
  <si>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</si>
  <si>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</si>
  <si>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</si>
  <si>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</si>
  <si>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</si>
  <si>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</si>
  <si>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</si>
  <si>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</si>
  <si>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</si>
  <si>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</si>
  <si>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</si>
  <si>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</si>
  <si>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</si>
  <si>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</si>
  <si>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</si>
  <si>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</si>
  <si>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</si>
  <si>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</si>
  <si>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</si>
  <si>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</si>
  <si>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</si>
  <si>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</si>
  <si>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</si>
  <si>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</si>
  <si>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</si>
  <si>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</si>
  <si>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</si>
  <si>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</si>
  <si>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</si>
  <si>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</si>
  <si>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</si>
  <si>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</si>
  <si>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</si>
  <si>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</si>
  <si>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</si>
  <si>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</si>
  <si>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</si>
  <si>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</si>
  <si>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</si>
  <si>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</si>
  <si>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</si>
  <si>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</si>
  <si>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</si>
  <si>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</si>
  <si>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</si>
  <si>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</si>
  <si>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</si>
  <si>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</si>
  <si>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</si>
  <si>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</si>
  <si>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</si>
  <si>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</si>
  <si>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</si>
  <si>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</si>
  <si>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</si>
  <si>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</si>
  <si>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</si>
  <si>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</si>
  <si>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</si>
  <si>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</si>
  <si>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</si>
  <si>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</si>
  <si>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</si>
  <si>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</si>
  <si>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</si>
  <si>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</si>
  <si>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</si>
  <si>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</si>
  <si>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</si>
  <si>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</si>
  <si>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</si>
  <si>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</si>
  <si>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</si>
  <si>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</si>
  <si>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</si>
  <si>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</si>
  <si>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</si>
  <si>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</si>
  <si>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</si>
  <si>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</si>
  <si>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</si>
  <si>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</si>
  <si>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</si>
  <si>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</si>
  <si>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</si>
  <si>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</si>
  <si>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</si>
  <si>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</si>
  <si>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</si>
  <si>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</si>
  <si>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</si>
  <si>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</si>
  <si>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</si>
  <si>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</si>
  <si>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</si>
  <si>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</si>
  <si>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</si>
  <si>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</si>
  <si>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</si>
  <si>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</si>
  <si>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</si>
  <si>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</si>
  <si>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</si>
  <si>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</si>
  <si>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</si>
  <si>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</si>
  <si>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</si>
  <si>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</si>
  <si>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</si>
  <si>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</si>
  <si>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</si>
  <si>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</si>
  <si>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</si>
  <si>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</si>
  <si>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</si>
  <si>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</si>
  <si>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</si>
  <si>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</si>
  <si>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</si>
  <si>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</si>
  <si>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</si>
  <si>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</si>
  <si>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</si>
  <si>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</si>
  <si>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</si>
  <si>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</si>
  <si>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</si>
  <si>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</si>
  <si>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</si>
  <si>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</si>
  <si>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</si>
  <si>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</si>
  <si>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</si>
  <si>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</si>
  <si>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</si>
  <si>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</si>
  <si>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</si>
  <si>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</si>
  <si>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</si>
  <si>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</si>
  <si>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</si>
  <si>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</si>
  <si>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</si>
  <si>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</si>
  <si>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</si>
  <si>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</si>
  <si>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</si>
  <si>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</si>
  <si>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</si>
  <si>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</si>
  <si>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</si>
  <si>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</si>
  <si>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</si>
  <si>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</si>
  <si>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</si>
  <si>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</si>
  <si>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</si>
  <si>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</si>
  <si>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</si>
  <si>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</si>
  <si>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</si>
  <si>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</si>
  <si>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</si>
  <si>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</si>
  <si>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</si>
  <si>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</si>
  <si>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</si>
  <si>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</si>
  <si>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</si>
  <si>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</si>
  <si>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</si>
  <si>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</si>
  <si>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</si>
  <si>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</si>
  <si>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</si>
  <si>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</si>
  <si>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</si>
  <si>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</si>
  <si>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</si>
  <si>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</si>
  <si>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</si>
  <si>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</si>
  <si>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</si>
  <si>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</si>
  <si>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</si>
  <si>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</si>
  <si>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</si>
  <si>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</si>
  <si>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</si>
  <si>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</si>
  <si>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</si>
  <si>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</si>
  <si>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</si>
  <si>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</si>
  <si>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</si>
  <si>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</si>
  <si>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</si>
  <si>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</si>
  <si>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</si>
  <si>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</si>
  <si>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</si>
  <si>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</si>
  <si>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</si>
  <si>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</si>
  <si>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</si>
  <si>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</si>
  <si>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</si>
  <si>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</si>
  <si>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</si>
  <si>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</si>
  <si>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</si>
  <si>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</si>
  <si>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</si>
  <si>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</si>
  <si>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</si>
  <si>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</si>
  <si>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</si>
  <si>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</si>
  <si>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</si>
  <si>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</si>
  <si>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</si>
  <si>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</si>
  <si>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</si>
  <si>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</si>
  <si>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</si>
  <si>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</si>
  <si>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</si>
  <si>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</si>
  <si>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</si>
  <si>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</si>
  <si>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</si>
  <si>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</si>
  <si>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</si>
  <si>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</si>
  <si>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</si>
  <si>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</si>
  <si>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</si>
  <si>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</si>
  <si>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</si>
  <si>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</si>
  <si>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</si>
  <si>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</si>
  <si>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</si>
  <si>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</si>
  <si>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</si>
  <si>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</si>
  <si>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</si>
  <si>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</si>
  <si>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</si>
  <si>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</si>
  <si>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</si>
  <si>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</si>
  <si>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</si>
  <si>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</si>
  <si>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</si>
  <si>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</si>
  <si>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</si>
  <si>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</si>
  <si>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</si>
  <si>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</si>
  <si>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</si>
  <si>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</si>
  <si>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</si>
  <si>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</si>
  <si>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</si>
  <si>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</si>
  <si>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</si>
  <si>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</si>
  <si>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</si>
  <si>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</si>
  <si>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</si>
  <si>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</si>
  <si>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</si>
  <si>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</si>
  <si>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</si>
  <si>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</si>
  <si>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</si>
  <si>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</si>
  <si>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</si>
  <si>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</si>
  <si>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</si>
  <si>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</si>
  <si>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</si>
  <si>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</si>
  <si>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</si>
  <si>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</si>
  <si>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</si>
  <si>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</si>
  <si>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</si>
  <si>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</si>
  <si>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</si>
  <si>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</si>
  <si>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</si>
  <si>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</si>
  <si>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</si>
  <si>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</si>
  <si>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</si>
  <si>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</si>
  <si>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</si>
  <si>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</si>
  <si>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</si>
  <si>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</si>
  <si>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</si>
  <si>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</si>
  <si>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</si>
  <si>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</si>
  <si>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</si>
  <si>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</si>
  <si>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</si>
  <si>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</si>
  <si>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</si>
  <si>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</si>
  <si>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</si>
  <si>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</si>
  <si>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</si>
  <si>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</si>
  <si>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</si>
  <si>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</si>
  <si>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</si>
  <si>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</si>
  <si>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</si>
  <si>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</si>
  <si>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</si>
  <si>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</si>
  <si>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</si>
  <si>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</si>
  <si>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</si>
  <si>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</si>
  <si>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</si>
  <si>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</si>
  <si>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</si>
  <si>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</si>
  <si>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</si>
  <si>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</si>
  <si>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</si>
  <si>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</si>
  <si>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</si>
  <si>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</si>
  <si>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</si>
  <si>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</si>
  <si>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</si>
  <si>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</si>
  <si>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</si>
  <si>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</si>
  <si>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</si>
  <si>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</si>
  <si>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</si>
  <si>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</si>
  <si>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</si>
  <si>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</si>
  <si>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</si>
  <si>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</si>
  <si>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</si>
  <si>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</si>
  <si>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</si>
  <si>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</si>
  <si>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</si>
  <si>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</si>
  <si>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</si>
  <si>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</si>
  <si>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</si>
  <si>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</si>
  <si>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</si>
  <si>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</si>
  <si>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</si>
  <si>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</si>
  <si>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</si>
  <si>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</si>
  <si>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</si>
  <si>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</si>
  <si>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</si>
  <si>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</si>
  <si>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</si>
  <si>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</si>
  <si>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</si>
  <si>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</si>
  <si>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</si>
  <si>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</si>
  <si>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</si>
  <si>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</si>
  <si>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</si>
  <si>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</si>
  <si>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</si>
  <si>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</si>
  <si>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</si>
  <si>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</si>
  <si>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</si>
  <si>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</si>
  <si>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</si>
  <si>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</si>
  <si>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</si>
  <si>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</si>
  <si>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</si>
  <si>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</si>
  <si>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</si>
  <si>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</si>
  <si>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</si>
  <si>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</si>
  <si>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</si>
  <si>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</si>
  <si>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</si>
  <si>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</si>
  <si>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</si>
  <si>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</si>
  <si>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</si>
  <si>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</si>
  <si>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</si>
  <si>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</si>
  <si>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</si>
  <si>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</si>
  <si>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</si>
  <si>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</si>
  <si>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</si>
  <si>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</si>
  <si>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</si>
  <si>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</si>
  <si>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</si>
  <si>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</si>
  <si>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</si>
  <si>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</si>
  <si>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</si>
  <si>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</si>
  <si>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</si>
  <si>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</si>
  <si>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</si>
  <si>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</si>
  <si>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</si>
  <si>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</si>
  <si>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</si>
  <si>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</si>
  <si>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</si>
  <si>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</si>
  <si>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</si>
  <si>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</si>
  <si>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</si>
  <si>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</si>
  <si>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</si>
  <si>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</si>
  <si>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</si>
  <si>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</si>
  <si>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</si>
  <si>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</si>
  <si>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</si>
  <si>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</si>
  <si>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</si>
  <si>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</si>
  <si>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</si>
  <si>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</si>
  <si>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</si>
  <si>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</si>
  <si>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</si>
  <si>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</si>
  <si>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</si>
  <si>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</si>
  <si>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</si>
  <si>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</si>
  <si>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</si>
  <si>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</si>
  <si>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</si>
  <si>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</si>
  <si>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</si>
  <si>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</si>
  <si>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</si>
  <si>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</si>
  <si>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</si>
  <si>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</si>
  <si>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</si>
  <si>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</si>
  <si>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</si>
  <si>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</si>
  <si>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</si>
  <si>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</si>
  <si>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</si>
  <si>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</si>
  <si>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</si>
  <si>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</si>
  <si>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</si>
  <si>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</si>
  <si>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</si>
  <si>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</si>
  <si>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</si>
  <si>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</si>
  <si>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</si>
  <si>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</si>
  <si>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</si>
  <si>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</si>
  <si>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</si>
  <si>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</si>
  <si>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</si>
  <si>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</si>
  <si>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</si>
  <si>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</si>
  <si>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</si>
  <si>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</si>
  <si>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</si>
  <si>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</si>
  <si>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</si>
  <si>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</si>
  <si>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</si>
  <si>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</si>
  <si>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</si>
  <si>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</si>
  <si>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</si>
  <si>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</si>
  <si>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</si>
  <si>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</si>
  <si>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</si>
  <si>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</si>
  <si>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</si>
  <si>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</si>
  <si>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</si>
  <si>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</si>
  <si>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</si>
  <si>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</si>
  <si>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</si>
  <si>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</si>
  <si>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</si>
  <si>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</si>
  <si>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</si>
  <si>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</si>
  <si>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</si>
  <si>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</si>
  <si>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</si>
  <si>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</si>
  <si>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</si>
  <si>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</si>
  <si>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</si>
  <si>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</si>
  <si>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</si>
  <si>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</si>
  <si>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</si>
  <si>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</si>
  <si>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</si>
  <si>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</si>
  <si>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</si>
  <si>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</si>
  <si>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</si>
  <si>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</si>
  <si>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</si>
  <si>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</si>
  <si>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</si>
  <si>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</si>
  <si>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</si>
  <si>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</si>
  <si>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</si>
  <si>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</si>
  <si>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</si>
  <si>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</si>
  <si>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</si>
  <si>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</si>
  <si>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</si>
  <si>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</si>
  <si>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</si>
  <si>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</si>
  <si>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</si>
  <si>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</si>
  <si>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</si>
  <si>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</si>
  <si>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</si>
  <si>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</si>
  <si>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</si>
  <si>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</si>
  <si>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</si>
  <si>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</si>
  <si>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</si>
  <si>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</si>
  <si>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</si>
  <si>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</si>
  <si>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</si>
  <si>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</si>
  <si>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</si>
  <si>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</si>
  <si>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</si>
  <si>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</si>
  <si>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</si>
  <si>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</si>
  <si>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</si>
  <si>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</si>
  <si>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</si>
  <si>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</si>
  <si>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</si>
  <si>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</si>
  <si>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</si>
  <si>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</si>
  <si>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</si>
  <si>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</si>
  <si>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</si>
  <si>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</si>
  <si>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</si>
  <si>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</si>
  <si>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</si>
  <si>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</si>
  <si>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</si>
  <si>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</si>
  <si>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</si>
  <si>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</si>
  <si>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</si>
  <si>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</si>
  <si>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</si>
  <si>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</si>
  <si>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</si>
  <si>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</si>
  <si>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</si>
  <si>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</si>
  <si>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</si>
  <si>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</si>
  <si>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</si>
  <si>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</si>
  <si>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</si>
  <si>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</si>
  <si>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</si>
  <si>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</si>
  <si>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</si>
  <si>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</si>
  <si>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</si>
  <si>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</si>
  <si>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</si>
  <si>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</si>
  <si>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</si>
  <si>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</si>
  <si>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</si>
  <si>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</si>
  <si>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</si>
  <si>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</si>
  <si>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</si>
  <si>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</si>
  <si>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</si>
  <si>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</si>
  <si>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</si>
  <si>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</si>
  <si>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</si>
  <si>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</si>
  <si>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</si>
  <si>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</si>
  <si>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</si>
  <si>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</si>
  <si>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</si>
  <si>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</si>
  <si>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</si>
  <si>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</si>
  <si>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</si>
  <si>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</si>
  <si>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</si>
  <si>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</si>
  <si>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</si>
  <si>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</si>
  <si>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</si>
  <si>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</si>
  <si>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</si>
  <si>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</si>
  <si>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</si>
  <si>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</si>
  <si>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</si>
  <si>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</si>
  <si>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</si>
  <si>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</si>
  <si>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</si>
  <si>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</si>
  <si>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</si>
  <si>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</si>
  <si>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</si>
  <si>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</si>
  <si>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</si>
  <si>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</si>
  <si>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</si>
  <si>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</si>
  <si>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</si>
  <si>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</si>
  <si>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</si>
  <si>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</si>
  <si>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</si>
  <si>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</si>
  <si>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</si>
  <si>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</si>
  <si>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</si>
  <si>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</si>
  <si>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</si>
  <si>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</si>
  <si>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</si>
  <si>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</si>
  <si>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</si>
  <si>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</si>
  <si>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</si>
  <si>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</si>
  <si>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</si>
  <si>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</si>
  <si>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</si>
  <si>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</si>
  <si>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</si>
  <si>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</si>
  <si>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</si>
  <si>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</si>
  <si>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</si>
  <si>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</si>
  <si>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</si>
  <si>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</si>
  <si>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</si>
  <si>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</si>
  <si>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</si>
  <si>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</si>
  <si>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</si>
  <si>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</si>
  <si>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</si>
  <si>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</si>
  <si>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</si>
  <si>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</si>
  <si>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</si>
  <si>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</si>
  <si>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</si>
  <si>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</si>
  <si>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</si>
  <si>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</si>
  <si>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</si>
  <si>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</si>
  <si>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</si>
  <si>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</si>
  <si>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</si>
  <si>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</si>
  <si>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</si>
  <si>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</si>
  <si>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</si>
  <si>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</si>
  <si>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</si>
  <si>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</si>
  <si>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</si>
  <si>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</si>
  <si>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</si>
  <si>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</si>
  <si>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</si>
  <si>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</si>
  <si>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</si>
  <si>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</si>
  <si>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</si>
  <si>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</si>
  <si>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</si>
  <si>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</si>
  <si>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</si>
  <si>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</si>
  <si>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</si>
  <si>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</si>
  <si>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</si>
  <si>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</si>
  <si>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</si>
  <si>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</si>
  <si>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</si>
  <si>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</si>
  <si>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</si>
  <si>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</si>
  <si>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</si>
  <si>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</si>
  <si>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</si>
  <si>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</si>
  <si>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</si>
  <si>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</si>
  <si>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</si>
  <si>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</si>
  <si>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</si>
  <si>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</si>
  <si>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</si>
  <si>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</si>
  <si>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</si>
  <si>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</si>
  <si>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</si>
  <si>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</si>
  <si>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</si>
  <si>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</si>
  <si>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</si>
  <si>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</si>
  <si>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</si>
  <si>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</si>
  <si>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</si>
  <si>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</si>
  <si>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</si>
  <si>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</si>
  <si>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</si>
  <si>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</si>
  <si>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</si>
  <si>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</si>
  <si>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</si>
  <si>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</si>
  <si>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</si>
  <si>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</si>
  <si>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</si>
  <si>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</si>
  <si>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</si>
  <si>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</si>
  <si>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</si>
  <si>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</si>
  <si>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</si>
  <si>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</si>
  <si>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</si>
  <si>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</si>
  <si>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</si>
  <si>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</si>
  <si>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</si>
  <si>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</si>
  <si>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</si>
  <si>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</si>
  <si>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</si>
  <si>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</si>
  <si>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</si>
  <si>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</si>
  <si>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</si>
  <si>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</si>
  <si>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</si>
  <si>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</si>
  <si>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</si>
  <si>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</si>
  <si>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</si>
  <si>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</si>
  <si>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</si>
  <si>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</si>
  <si>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</si>
  <si>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</si>
  <si>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</si>
  <si>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</si>
  <si>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</si>
  <si>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</si>
  <si>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</si>
  <si>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</si>
  <si>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</si>
  <si>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</si>
  <si>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</si>
  <si>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</si>
  <si>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</si>
  <si>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</si>
  <si>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</si>
  <si>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</si>
  <si>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</si>
  <si>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</si>
  <si>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</si>
  <si>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</si>
  <si>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</si>
  <si>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</si>
  <si>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</si>
  <si>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</si>
  <si>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</si>
  <si>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</si>
  <si>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</si>
  <si>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</si>
  <si>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</si>
  <si>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</si>
  <si>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</si>
  <si>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</si>
  <si>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</si>
  <si>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</si>
  <si>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</si>
  <si>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</si>
  <si>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</si>
  <si>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</si>
  <si>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</si>
  <si>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</si>
  <si>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</si>
  <si>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</si>
  <si>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</si>
  <si>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</si>
  <si>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</si>
  <si>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</si>
  <si>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</si>
  <si>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</si>
  <si>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</si>
  <si>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</si>
  <si>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</si>
  <si>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</si>
  <si>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</si>
  <si>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</si>
  <si>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</si>
  <si>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</si>
  <si>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</si>
  <si>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</si>
  <si>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</si>
  <si>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</si>
  <si>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</si>
  <si>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</si>
  <si>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</si>
  <si>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</si>
  <si>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</si>
  <si>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</si>
  <si>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</si>
  <si>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</si>
  <si>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</si>
  <si>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</si>
  <si>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</si>
  <si>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</si>
  <si>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</si>
  <si>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</si>
  <si>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</si>
  <si>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</si>
  <si>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</si>
  <si>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</si>
  <si>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</si>
  <si>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</si>
  <si>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</si>
  <si>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</si>
  <si>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</si>
  <si>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</si>
  <si>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</si>
  <si>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</si>
  <si>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</si>
  <si>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</si>
  <si>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</si>
  <si>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</si>
  <si>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</si>
  <si>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</si>
  <si>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</si>
  <si>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</si>
  <si>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</si>
  <si>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</si>
  <si>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</si>
  <si>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</si>
  <si>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</si>
  <si>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</si>
  <si>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</si>
  <si>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</si>
  <si>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</si>
  <si>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</si>
  <si>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</si>
  <si>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</si>
  <si>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</si>
  <si>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</si>
  <si>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</si>
  <si>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</si>
  <si>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</si>
  <si>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</si>
  <si>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</si>
  <si>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</si>
  <si>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</si>
  <si>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</si>
  <si>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</si>
  <si>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</si>
  <si>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</si>
  <si>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</si>
  <si>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</si>
  <si>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</si>
  <si>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</si>
  <si>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</si>
  <si>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</si>
  <si>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</si>
  <si>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</si>
  <si>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</si>
  <si>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</si>
  <si>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</si>
  <si>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</si>
  <si>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</si>
  <si>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</si>
  <si>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</si>
  <si>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</si>
  <si>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</si>
  <si>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</si>
  <si>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</si>
  <si>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</si>
  <si>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</si>
  <si>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</si>
  <si>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</si>
  <si>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</si>
  <si>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</si>
  <si>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</si>
  <si>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</si>
  <si>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</si>
  <si>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</si>
  <si>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</si>
  <si>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</si>
  <si>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</si>
  <si>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</si>
  <si>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</si>
  <si>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</si>
  <si>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</si>
  <si>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</si>
  <si>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</si>
  <si>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</si>
  <si>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</si>
  <si>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</si>
  <si>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</si>
  <si>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</si>
  <si>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</si>
  <si>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</si>
  <si>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</si>
  <si>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</si>
  <si>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</si>
  <si>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</si>
  <si>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</si>
  <si>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</si>
  <si>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</si>
  <si>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</si>
  <si>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</si>
  <si>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</si>
  <si>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</si>
  <si>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</si>
  <si>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</si>
  <si>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</si>
  <si>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</si>
  <si>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</si>
  <si>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</si>
  <si>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</si>
  <si>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</si>
  <si>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</si>
  <si>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</si>
  <si>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</si>
  <si>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</si>
  <si>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</si>
  <si>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</si>
  <si>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</si>
  <si>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</si>
  <si>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</si>
  <si>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</si>
  <si>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</si>
  <si>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</si>
  <si>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</si>
  <si>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</si>
  <si>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</si>
  <si>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</si>
  <si>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</si>
  <si>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</si>
  <si>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</si>
  <si>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</si>
  <si>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</si>
  <si>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</si>
  <si>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</si>
  <si>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</si>
  <si>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</si>
  <si>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</si>
  <si>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</si>
  <si>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</si>
  <si>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</si>
  <si>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</si>
  <si>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</si>
  <si>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</si>
  <si>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</si>
  <si>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</si>
  <si>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</si>
  <si>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</si>
  <si>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</si>
  <si>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</si>
  <si>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</si>
  <si>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</si>
  <si>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</si>
  <si>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</si>
  <si>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</si>
  <si>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</si>
  <si>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</si>
  <si>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</si>
  <si>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</si>
  <si>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</si>
  <si>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</si>
  <si>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</si>
  <si>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</si>
  <si>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</si>
  <si>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</si>
  <si>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</si>
  <si>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</si>
  <si>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</si>
  <si>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</si>
  <si>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</si>
  <si>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</si>
  <si>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</si>
  <si>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</si>
  <si>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</si>
  <si>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</si>
  <si>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</si>
  <si>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</si>
  <si>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</si>
  <si>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</si>
  <si>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</si>
  <si>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</si>
  <si>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</si>
  <si>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</si>
  <si>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</si>
  <si>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</si>
  <si>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</si>
  <si>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</si>
  <si>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</si>
  <si>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</si>
  <si>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</si>
  <si>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</si>
  <si>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</si>
  <si>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</si>
  <si>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</si>
  <si>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</si>
  <si>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</si>
  <si>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</si>
  <si>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</si>
  <si>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</si>
  <si>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</si>
  <si>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</si>
  <si>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</si>
  <si>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</si>
  <si>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</si>
  <si>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</si>
  <si>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</si>
  <si>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</si>
  <si>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</si>
  <si>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</si>
  <si>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</si>
  <si>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</si>
  <si>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</si>
  <si>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</si>
  <si>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</si>
  <si>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</si>
  <si>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</si>
  <si>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</si>
  <si>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</si>
  <si>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</si>
  <si>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</si>
  <si>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</si>
  <si>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</si>
  <si>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</si>
  <si>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</si>
  <si>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</si>
  <si>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</si>
  <si>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</si>
  <si>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</si>
  <si>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</si>
  <si>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</si>
  <si>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</si>
  <si>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</si>
  <si>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</si>
  <si>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</si>
  <si>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</si>
  <si>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</si>
  <si>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</si>
  <si>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</si>
  <si>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</si>
  <si>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</si>
  <si>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</si>
  <si>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</si>
  <si>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</si>
  <si>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</si>
  <si>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</si>
  <si>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</si>
  <si>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</si>
  <si>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</si>
  <si>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</si>
  <si>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</si>
  <si>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</si>
  <si>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</si>
  <si>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</si>
  <si>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</si>
  <si>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</si>
  <si>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</si>
  <si>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</si>
  <si>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</si>
  <si>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</si>
  <si>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</si>
  <si>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</si>
  <si>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</si>
  <si>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</si>
  <si>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</si>
  <si>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</si>
  <si>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</si>
  <si>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</si>
  <si>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</si>
  <si>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</si>
  <si>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</si>
  <si>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</si>
  <si>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</si>
  <si>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</si>
  <si>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</si>
  <si>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</si>
  <si>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</si>
  <si>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</si>
  <si>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</si>
  <si>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</si>
  <si>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</si>
  <si>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</si>
  <si>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</si>
  <si>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</si>
  <si>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</si>
  <si>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</si>
  <si>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</si>
  <si>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</si>
  <si>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</si>
  <si>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</si>
  <si>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</si>
  <si>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</si>
  <si>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</si>
  <si>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</si>
  <si>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</si>
  <si>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</si>
  <si>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</si>
  <si>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</si>
  <si>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</si>
  <si>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</si>
  <si>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</si>
  <si>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</si>
  <si>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</si>
  <si>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</si>
  <si>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</si>
  <si>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</si>
  <si>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</si>
  <si>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</si>
  <si>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</si>
  <si>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</si>
  <si>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</si>
  <si>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</si>
  <si>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</si>
  <si>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</si>
  <si>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</si>
  <si>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</si>
  <si>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</si>
  <si>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</si>
  <si>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</si>
  <si>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</si>
  <si>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</si>
  <si>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</si>
  <si>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</si>
  <si>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</si>
  <si>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</si>
  <si>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</si>
  <si>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</si>
  <si>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</si>
  <si>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</si>
  <si>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</si>
  <si>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</si>
  <si>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</si>
  <si>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</si>
  <si>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</si>
  <si>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</si>
  <si>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</si>
  <si>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</si>
  <si>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</si>
  <si>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</si>
  <si>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</si>
  <si>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</si>
  <si>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</si>
  <si>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</si>
  <si>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</si>
  <si>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</si>
  <si>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</si>
  <si>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</si>
  <si>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</si>
  <si>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</si>
  <si>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</si>
  <si>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</si>
  <si>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</si>
  <si>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</si>
  <si>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</si>
  <si>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</si>
  <si>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</si>
  <si>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</si>
  <si>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</si>
  <si>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</si>
  <si>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</si>
  <si>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</si>
  <si>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</si>
  <si>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</si>
  <si>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</si>
  <si>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</si>
  <si>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</si>
  <si>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</si>
  <si>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</si>
  <si>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</si>
  <si>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</si>
  <si>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</si>
  <si>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</si>
  <si>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</si>
  <si>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</si>
  <si>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</si>
  <si>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</si>
  <si>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</si>
  <si>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</si>
  <si>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</si>
  <si>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</si>
  <si>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</si>
  <si>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</si>
  <si>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</si>
  <si>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</si>
  <si>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</si>
  <si>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</si>
  <si>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</si>
  <si>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</si>
  <si>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</si>
  <si>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</si>
  <si>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</si>
  <si>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</si>
  <si>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</si>
  <si>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</si>
  <si>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</si>
  <si>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</si>
  <si>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</si>
  <si>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</si>
  <si>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</si>
  <si>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</si>
  <si>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</si>
  <si>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</si>
  <si>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</si>
  <si>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</si>
  <si>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</si>
  <si>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</si>
  <si>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</si>
  <si>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</si>
  <si>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</si>
  <si>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</si>
  <si>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</si>
  <si>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</si>
  <si>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</si>
  <si>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</si>
  <si>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</si>
  <si>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</si>
  <si>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</si>
  <si>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</si>
  <si>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</si>
  <si>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</si>
  <si>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</si>
  <si>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</si>
  <si>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</si>
  <si>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</si>
  <si>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</si>
  <si>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</si>
  <si>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</si>
  <si>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</si>
  <si>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</si>
  <si>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</si>
  <si>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</si>
  <si>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</si>
  <si>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</si>
  <si>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</si>
  <si>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</si>
  <si>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</si>
  <si>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</si>
  <si>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</si>
  <si>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</si>
  <si>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</si>
  <si>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</si>
  <si>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</si>
  <si>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</si>
  <si>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</si>
  <si>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</si>
  <si>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</si>
  <si>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</si>
  <si>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</si>
  <si>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</si>
  <si>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</si>
  <si>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</si>
  <si>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</si>
  <si>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</si>
  <si>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</si>
  <si>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</si>
  <si>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</si>
  <si>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</si>
  <si>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</si>
  <si>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</si>
  <si>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</si>
  <si>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</si>
  <si>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</si>
  <si>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</si>
  <si>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</si>
  <si>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</si>
  <si>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</si>
  <si>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</si>
  <si>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</si>
  <si>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</si>
  <si>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</si>
  <si>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</si>
  <si>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</si>
  <si>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</si>
  <si>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</si>
  <si>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</si>
  <si>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</si>
  <si>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</si>
  <si>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</si>
  <si>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</si>
  <si>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</si>
  <si>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</si>
  <si>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</si>
  <si>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</si>
  <si>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</si>
  <si>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</si>
  <si>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</si>
  <si>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</si>
  <si>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</si>
  <si>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</si>
  <si>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</si>
  <si>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</si>
  <si>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</si>
  <si>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</si>
  <si>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</si>
  <si>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</si>
  <si>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</si>
  <si>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</si>
  <si>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</si>
  <si>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</si>
  <si>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</si>
  <si>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</si>
  <si>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</si>
  <si>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</si>
  <si>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</si>
  <si>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</si>
  <si>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</si>
  <si>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</si>
  <si>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</si>
  <si>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</si>
  <si>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</si>
  <si>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</si>
  <si>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</si>
  <si>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</si>
  <si>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</si>
  <si>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</si>
  <si>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</si>
  <si>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</si>
  <si>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</si>
  <si>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</si>
  <si>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</si>
  <si>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</si>
  <si>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</si>
  <si>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</si>
  <si>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</si>
  <si>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</si>
  <si>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</si>
  <si>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</si>
  <si>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</si>
  <si>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</si>
  <si>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</si>
  <si>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</si>
  <si>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</si>
  <si>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</si>
  <si>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</si>
  <si>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</si>
  <si>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</si>
  <si>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</si>
  <si>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</si>
  <si>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</si>
  <si>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</si>
  <si>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</si>
  <si>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</si>
  <si>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</si>
  <si>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</si>
  <si>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</si>
  <si>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</si>
  <si>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</si>
  <si>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</si>
  <si>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</si>
  <si>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</si>
  <si>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</si>
  <si>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</si>
  <si>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</si>
  <si>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</si>
  <si>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</si>
  <si>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</si>
  <si>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</si>
  <si>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</si>
  <si>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</si>
  <si>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</si>
  <si>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</si>
  <si>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</si>
  <si>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</si>
  <si>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</si>
  <si>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</si>
  <si>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</si>
  <si>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</si>
  <si>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</si>
  <si>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</si>
  <si>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</si>
  <si>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</si>
  <si>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</si>
  <si>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</si>
  <si>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</si>
  <si>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</si>
  <si>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</si>
  <si>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</si>
  <si>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</si>
  <si>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</si>
  <si>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</si>
  <si>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</si>
  <si>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</si>
  <si>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</si>
  <si>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</si>
  <si>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</si>
  <si>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</si>
  <si>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</si>
  <si>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</si>
  <si>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</si>
  <si>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</si>
  <si>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</si>
  <si>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</si>
  <si>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</si>
  <si>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</si>
  <si>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</si>
  <si>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</si>
  <si>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</si>
  <si>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</si>
  <si>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</si>
  <si>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</si>
  <si>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</si>
  <si>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</si>
  <si>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</si>
  <si>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</si>
  <si>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</si>
  <si>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</si>
  <si>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</si>
  <si>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</si>
  <si>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</si>
  <si>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</si>
  <si>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</si>
  <si>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</si>
  <si>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</si>
  <si>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</si>
  <si>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</si>
  <si>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</si>
  <si>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</si>
  <si>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</si>
  <si>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</si>
  <si>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</si>
  <si>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</si>
  <si>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</si>
  <si>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</si>
  <si>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</si>
  <si>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</si>
  <si>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</si>
  <si>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</si>
  <si>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</si>
  <si>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</si>
  <si>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</si>
  <si>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</si>
  <si>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</si>
  <si>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</si>
  <si>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</si>
  <si>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</si>
  <si>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</si>
  <si>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</si>
  <si>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</si>
  <si>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</si>
  <si>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</si>
  <si>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</si>
  <si>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</si>
  <si>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</si>
  <si>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</si>
  <si>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</si>
  <si>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</si>
  <si>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</si>
  <si>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</si>
  <si>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</si>
  <si>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</si>
  <si>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</si>
  <si>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</si>
  <si>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</si>
  <si>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</si>
  <si>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</si>
  <si>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</si>
  <si>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</si>
  <si>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</si>
  <si>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</si>
  <si>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</si>
  <si>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</si>
  <si>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</si>
  <si>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</si>
  <si>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</si>
  <si>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</si>
  <si>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</si>
  <si>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</si>
  <si>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</si>
  <si>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</si>
  <si>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</si>
  <si>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</si>
  <si>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</si>
  <si>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</si>
  <si>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</si>
  <si>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</si>
  <si>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</si>
  <si>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</si>
  <si>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</si>
  <si>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</si>
  <si>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</si>
  <si>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</si>
  <si>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</si>
  <si>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</si>
  <si>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</si>
  <si>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</si>
  <si>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</si>
  <si>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</si>
  <si>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</si>
  <si>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</si>
  <si>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</si>
  <si>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</si>
  <si>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</si>
  <si>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</si>
  <si>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</si>
  <si>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</si>
  <si>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</si>
  <si>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</si>
  <si>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</si>
  <si>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</si>
  <si>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</si>
  <si>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</si>
  <si>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</si>
  <si>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</si>
  <si>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</si>
  <si>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</si>
  <si>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</si>
  <si>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</si>
  <si>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</si>
  <si>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</si>
  <si>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</si>
  <si>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</si>
  <si>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</si>
  <si>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</si>
  <si>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</si>
  <si>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</si>
  <si>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</si>
  <si>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</si>
  <si>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</si>
  <si>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</si>
  <si>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</si>
  <si>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</si>
  <si>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</si>
  <si>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</si>
  <si>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</si>
  <si>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</si>
  <si>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</si>
  <si>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</si>
  <si>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</si>
  <si>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</si>
  <si>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</si>
  <si>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</si>
  <si>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</si>
  <si>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</si>
  <si>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</si>
  <si>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</si>
  <si>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</si>
  <si>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</si>
  <si>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</si>
  <si>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</si>
  <si>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</si>
  <si>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</si>
  <si>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</si>
  <si>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</si>
  <si>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</si>
  <si>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</si>
  <si>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</si>
  <si>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</si>
  <si>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</si>
  <si>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</si>
  <si>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</si>
  <si>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</si>
  <si>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</si>
  <si>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</si>
  <si>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</si>
  <si>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</si>
  <si>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</si>
  <si>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</si>
  <si>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</si>
  <si>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</si>
  <si>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</si>
  <si>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</si>
  <si>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</si>
  <si>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</si>
  <si>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</si>
  <si>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</si>
  <si>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</si>
  <si>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</si>
  <si>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</si>
  <si>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</si>
  <si>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</si>
  <si>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</si>
  <si>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</si>
  <si>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</si>
  <si>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</si>
  <si>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</si>
  <si>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</si>
  <si>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</si>
  <si>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</si>
  <si>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</si>
  <si>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</si>
  <si>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</si>
  <si>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</si>
  <si>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</si>
  <si>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</si>
  <si>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</si>
  <si>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</si>
  <si>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</si>
  <si>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</si>
  <si>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</si>
  <si>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</si>
  <si>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</si>
  <si>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</si>
  <si>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</si>
  <si>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</si>
  <si>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</si>
  <si>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</si>
  <si>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</si>
  <si>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</si>
  <si>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</si>
  <si>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</si>
  <si>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</si>
  <si>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</si>
  <si>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</si>
  <si>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</si>
  <si>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</si>
  <si>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</si>
  <si>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</si>
  <si>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</si>
  <si>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</si>
  <si>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</si>
  <si>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</si>
  <si>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</si>
  <si>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</si>
  <si>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</si>
  <si>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</si>
  <si>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</si>
  <si>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</si>
  <si>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</si>
  <si>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</si>
  <si>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</si>
  <si>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</si>
  <si>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</si>
  <si>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</si>
  <si>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</si>
  <si>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</si>
  <si>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</si>
  <si>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</si>
  <si>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</si>
  <si>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</si>
  <si>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</si>
  <si>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</si>
  <si>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</si>
  <si>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</si>
  <si>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</si>
  <si>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</si>
  <si>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</si>
  <si>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</si>
  <si>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</si>
  <si>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</si>
  <si>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</si>
  <si>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</si>
  <si>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</si>
  <si>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</si>
  <si>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</si>
  <si>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</si>
  <si>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</si>
  <si>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</si>
  <si>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</si>
  <si>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</si>
  <si>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</si>
  <si>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</si>
  <si>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</si>
  <si>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</si>
  <si>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</si>
  <si>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</si>
  <si>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</si>
  <si>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</si>
  <si>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</si>
  <si>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</si>
  <si>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</si>
  <si>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</si>
  <si>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</si>
  <si>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</si>
  <si>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</si>
  <si>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</si>
  <si>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</si>
  <si>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</si>
  <si>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</si>
  <si>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</si>
  <si>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</si>
  <si>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</si>
  <si>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</si>
  <si>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</si>
  <si>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</si>
  <si>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</si>
  <si>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</si>
  <si>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</si>
  <si>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</si>
  <si>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</si>
  <si>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</si>
  <si>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</si>
  <si>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</si>
  <si>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</si>
  <si>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</si>
  <si>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</si>
  <si>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</si>
  <si>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</si>
  <si>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</si>
  <si>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</si>
  <si>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</si>
  <si>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</si>
  <si>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</si>
  <si>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</si>
  <si>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</si>
  <si>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</si>
  <si>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</si>
  <si>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</si>
  <si>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</si>
  <si>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</si>
  <si>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</si>
  <si>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</si>
  <si>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</si>
  <si>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</si>
  <si>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</si>
  <si>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</si>
  <si>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</si>
  <si>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</si>
  <si>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</si>
  <si>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</si>
  <si>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</si>
  <si>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</si>
  <si>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</si>
  <si>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</si>
  <si>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</si>
  <si>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</si>
  <si>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</si>
  <si>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</si>
  <si>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</si>
  <si>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</si>
  <si>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</si>
  <si>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</si>
  <si>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</si>
  <si>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</si>
  <si>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</si>
  <si>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</si>
  <si>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</si>
  <si>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</si>
  <si>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</si>
  <si>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</si>
  <si>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</si>
  <si>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</si>
  <si>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</si>
  <si>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</si>
  <si>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</si>
  <si>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</si>
  <si>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</si>
  <si>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</si>
  <si>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</si>
  <si>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</si>
  <si>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</si>
  <si>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</si>
  <si>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</si>
  <si>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</si>
  <si>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</si>
  <si>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</si>
  <si>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</si>
  <si>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</si>
  <si>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</si>
  <si>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</si>
  <si>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</si>
  <si>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</si>
  <si>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</si>
  <si>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</si>
  <si>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</si>
  <si>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</si>
  <si>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</si>
  <si>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</si>
  <si>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</si>
  <si>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</si>
  <si>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</si>
  <si>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</si>
  <si>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</si>
  <si>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</si>
  <si>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</si>
  <si>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</si>
  <si>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</si>
  <si>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</si>
  <si>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</si>
  <si>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</si>
  <si>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</si>
  <si>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</si>
  <si>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</si>
  <si>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</si>
  <si>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</si>
  <si>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</si>
  <si>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</si>
  <si>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</si>
  <si>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</si>
  <si>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</si>
  <si>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</si>
  <si>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</si>
  <si>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</si>
  <si>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</si>
  <si>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</si>
  <si>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</si>
  <si>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</si>
  <si>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</si>
  <si>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</si>
  <si>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</si>
  <si>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</si>
  <si>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</si>
  <si>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</si>
  <si>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</si>
  <si>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</si>
  <si>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</si>
  <si>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</si>
  <si>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</si>
  <si>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</si>
  <si>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</si>
  <si>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</si>
  <si>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</si>
  <si>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</si>
  <si>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</si>
  <si>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</si>
  <si>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</si>
  <si>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</si>
  <si>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</si>
  <si>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</si>
  <si>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</si>
  <si>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</si>
  <si>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</si>
  <si>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</si>
  <si>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</si>
  <si>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</si>
  <si>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</si>
  <si>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</si>
  <si>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</si>
  <si>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</si>
  <si>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</si>
  <si>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</si>
  <si>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</si>
  <si>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</si>
  <si>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</si>
  <si>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</si>
  <si>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</si>
  <si>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</si>
  <si>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</si>
  <si>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</si>
  <si>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</si>
  <si>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</si>
  <si>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</si>
  <si>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</si>
  <si>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</si>
  <si>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</si>
  <si>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</si>
  <si>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</si>
  <si>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</si>
  <si>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</si>
  <si>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</si>
  <si>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</si>
  <si>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</si>
  <si>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</si>
  <si>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</si>
  <si>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</si>
  <si>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</si>
  <si>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</si>
  <si>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</si>
  <si>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</si>
  <si>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</si>
  <si>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</si>
  <si>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</si>
  <si>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</si>
  <si>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</si>
  <si>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</si>
  <si>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</si>
  <si>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</si>
  <si>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</si>
  <si>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</si>
  <si>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</si>
  <si>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</si>
  <si>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</si>
  <si>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</si>
  <si>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</si>
  <si>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</si>
  <si>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</si>
  <si>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</si>
  <si>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</si>
  <si>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</si>
  <si>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</si>
  <si>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</si>
  <si>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</si>
  <si>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</si>
  <si>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</si>
  <si>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</si>
  <si>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</si>
  <si>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</si>
  <si>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</si>
  <si>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</si>
  <si>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</si>
  <si>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</si>
  <si>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</si>
  <si>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</si>
  <si>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</si>
  <si>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</si>
  <si>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</si>
  <si>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</si>
  <si>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</si>
  <si>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</si>
  <si>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</si>
  <si>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</si>
  <si>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</si>
  <si>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</si>
  <si>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</si>
  <si>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</si>
  <si>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</si>
  <si>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</si>
  <si>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</si>
  <si>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</si>
  <si>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</si>
  <si>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</si>
  <si>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</si>
  <si>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</si>
  <si>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</si>
  <si>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</si>
  <si>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</si>
  <si>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</si>
  <si>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</si>
  <si>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</si>
  <si>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</si>
  <si>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</si>
  <si>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</si>
  <si>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</si>
  <si>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</si>
  <si>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</si>
  <si>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</si>
  <si>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</si>
  <si>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</si>
  <si>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</si>
  <si>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</si>
  <si>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</si>
  <si>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</si>
  <si>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</si>
  <si>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</si>
  <si>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</si>
  <si>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</si>
  <si>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</si>
  <si>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</si>
  <si>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</si>
  <si>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</si>
  <si>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</si>
  <si>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</si>
  <si>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</si>
  <si>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</si>
  <si>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</si>
  <si>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</si>
  <si>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</si>
  <si>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</si>
  <si>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</si>
  <si>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</si>
  <si>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</si>
  <si>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</si>
  <si>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</si>
  <si>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</si>
  <si>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</si>
  <si>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</si>
  <si>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</si>
  <si>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</si>
  <si>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</si>
  <si>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</si>
  <si>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</si>
  <si>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</si>
  <si>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</si>
  <si>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</si>
  <si>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</si>
  <si>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</si>
  <si>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</si>
  <si>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</si>
  <si>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</si>
  <si>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</si>
  <si>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</si>
  <si>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</si>
  <si>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</si>
  <si>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</si>
  <si>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</si>
  <si>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</si>
  <si>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</si>
  <si>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</si>
  <si>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</si>
  <si>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</si>
  <si>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</si>
  <si>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</si>
  <si>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</si>
  <si>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</si>
  <si>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</si>
  <si>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</si>
  <si>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</si>
  <si>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</si>
  <si>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</si>
  <si>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</si>
  <si>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</si>
  <si>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</si>
  <si>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</si>
  <si>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</si>
  <si>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</si>
  <si>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</si>
  <si>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</si>
  <si>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</si>
  <si>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</si>
  <si>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</si>
  <si>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</si>
  <si>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</si>
  <si>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</si>
  <si>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</si>
  <si>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</si>
  <si>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</si>
  <si>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</si>
  <si>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</si>
  <si>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</si>
  <si>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</si>
  <si>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</si>
  <si>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</si>
  <si>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</si>
  <si>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</si>
  <si>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</si>
  <si>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</si>
  <si>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</si>
  <si>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</si>
  <si>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</si>
  <si>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</si>
  <si>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</si>
  <si>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</si>
  <si>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</si>
  <si>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</si>
  <si>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</si>
  <si>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</si>
  <si>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</si>
  <si>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</si>
  <si>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</si>
  <si>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</si>
  <si>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</si>
  <si>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</si>
  <si>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</si>
  <si>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</si>
  <si>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</si>
  <si>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</si>
  <si>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</si>
  <si>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</si>
  <si>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</si>
  <si>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</si>
  <si>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</si>
  <si>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</si>
  <si>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</si>
  <si>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</si>
  <si>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</si>
  <si>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</si>
  <si>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</si>
  <si>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</si>
  <si>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</si>
  <si>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</si>
  <si>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</si>
  <si>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</si>
  <si>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</si>
  <si>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</si>
  <si>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</si>
  <si>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</si>
  <si>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</si>
  <si>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</si>
  <si>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</si>
  <si>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</si>
  <si>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</si>
  <si>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</si>
  <si>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</si>
  <si>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</si>
  <si>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</si>
  <si>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</si>
  <si>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</si>
  <si>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</si>
  <si>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</si>
  <si>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</si>
  <si>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</si>
  <si>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</si>
  <si>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</si>
  <si>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</si>
  <si>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</si>
  <si>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</si>
  <si>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</si>
  <si>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</si>
  <si>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</si>
  <si>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</si>
  <si>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</si>
  <si>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</si>
  <si>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</si>
  <si>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</si>
  <si>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</si>
  <si>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</si>
  <si>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</si>
  <si>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</si>
  <si>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</si>
  <si>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</si>
  <si>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</si>
  <si>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</si>
  <si>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</si>
  <si>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</si>
  <si>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</si>
  <si>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</si>
  <si>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</si>
  <si>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</si>
  <si>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</si>
  <si>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</si>
  <si>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</si>
  <si>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</si>
  <si>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</si>
  <si>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</si>
  <si>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</si>
  <si>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</si>
  <si>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</si>
  <si>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</si>
  <si>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</si>
  <si>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</si>
  <si>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</si>
  <si>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</si>
  <si>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</si>
  <si>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</si>
  <si>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</si>
  <si>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</si>
  <si>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</si>
  <si>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</si>
  <si>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</si>
  <si>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</si>
  <si>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</si>
  <si>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</si>
  <si>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</si>
  <si>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</si>
  <si>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</si>
  <si>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</si>
  <si>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</si>
  <si>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</si>
  <si>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</si>
  <si>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</si>
  <si>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</si>
  <si>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</si>
  <si>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</si>
  <si>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</si>
  <si>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</si>
  <si>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</si>
  <si>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</si>
  <si>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</si>
  <si>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</si>
  <si>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</si>
  <si>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</si>
  <si>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</si>
  <si>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</si>
  <si>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</si>
  <si>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</si>
  <si>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</si>
  <si>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</si>
  <si>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</si>
  <si>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</si>
  <si>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</si>
  <si>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</si>
  <si>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</si>
  <si>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</si>
  <si>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</si>
  <si>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</si>
  <si>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</si>
  <si>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</si>
  <si>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</si>
  <si>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</si>
  <si>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</si>
  <si>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</si>
  <si>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</si>
  <si>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</si>
  <si>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</si>
  <si>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</si>
  <si>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</si>
  <si>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</si>
  <si>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</si>
  <si>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</si>
  <si>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</si>
  <si>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</si>
  <si>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</si>
  <si>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</si>
  <si>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</si>
  <si>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</si>
  <si>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</si>
  <si>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</si>
  <si>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</si>
  <si>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</si>
  <si>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</si>
  <si>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</si>
  <si>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</si>
  <si>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</si>
  <si>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</si>
  <si>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</si>
  <si>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</si>
  <si>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</si>
  <si>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</si>
  <si>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</si>
  <si>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</si>
  <si>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</si>
  <si>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</si>
  <si>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</si>
  <si>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</si>
  <si>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</si>
  <si>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</si>
  <si>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</si>
  <si>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</si>
  <si>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</si>
  <si>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</si>
  <si>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</si>
  <si>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</si>
  <si>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</si>
  <si>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</si>
  <si>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</si>
  <si>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</si>
  <si>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</si>
  <si>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</si>
  <si>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</si>
  <si>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</si>
  <si>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</si>
  <si>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</si>
  <si>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</si>
  <si>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</si>
  <si>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</si>
  <si>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</si>
  <si>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</si>
  <si>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</si>
  <si>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</si>
  <si>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</si>
  <si>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</si>
  <si>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</si>
  <si>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</si>
  <si>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</si>
  <si>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</si>
  <si>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</si>
  <si>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</si>
  <si>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</si>
  <si>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</si>
  <si>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</si>
  <si>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</si>
  <si>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</si>
  <si>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</si>
  <si>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</si>
  <si>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</si>
  <si>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</si>
  <si>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</si>
  <si>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</si>
  <si>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</si>
  <si>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</si>
  <si>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</si>
  <si>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</si>
  <si>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</si>
  <si>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</si>
  <si>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</si>
  <si>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</si>
  <si>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</si>
  <si>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</si>
  <si>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</si>
  <si>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</si>
  <si>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</si>
  <si>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</si>
  <si>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</si>
  <si>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</si>
  <si>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</si>
  <si>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</si>
  <si>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</si>
  <si>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</si>
  <si>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</si>
  <si>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</si>
  <si>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</si>
  <si>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</si>
  <si>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</si>
  <si>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</si>
  <si>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</si>
  <si>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</si>
  <si>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</si>
  <si>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</si>
  <si>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</si>
  <si>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</si>
  <si>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</si>
  <si>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</si>
  <si>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</si>
  <si>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</si>
  <si>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</si>
  <si>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</si>
  <si>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</si>
  <si>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</si>
  <si>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</si>
  <si>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</si>
  <si>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</si>
  <si>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</si>
  <si>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</si>
  <si>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</si>
  <si>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</si>
  <si>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</si>
  <si>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</si>
  <si>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</si>
  <si>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</si>
  <si>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</si>
  <si>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</si>
  <si>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</si>
  <si>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</si>
  <si>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</si>
  <si>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</si>
  <si>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</si>
  <si>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</si>
  <si>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</si>
  <si>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</si>
  <si>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</si>
  <si>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</si>
  <si>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</si>
  <si>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</si>
  <si>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</si>
  <si>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</si>
  <si>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</si>
  <si>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</si>
  <si>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</si>
  <si>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</si>
  <si>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</si>
  <si>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</si>
  <si>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</si>
  <si>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</si>
  <si>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</si>
  <si>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</si>
  <si>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</si>
  <si>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</si>
  <si>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</si>
  <si>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</si>
  <si>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</si>
  <si>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</si>
  <si>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</si>
  <si>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</si>
  <si>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</si>
  <si>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</si>
  <si>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</si>
  <si>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</si>
  <si>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</si>
  <si>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</si>
  <si>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</si>
  <si>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</si>
  <si>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</si>
  <si>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</si>
  <si>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</si>
  <si>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</si>
  <si>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</si>
  <si>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</si>
  <si>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</si>
  <si>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</si>
  <si>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</si>
  <si>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</si>
  <si>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</si>
  <si>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</si>
  <si>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</si>
  <si>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</si>
  <si>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</si>
  <si>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</si>
  <si>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</si>
  <si>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</si>
  <si>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</si>
  <si>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</si>
  <si>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</si>
  <si>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</si>
  <si>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</si>
  <si>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</si>
  <si>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</si>
  <si>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</si>
  <si>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</si>
  <si>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</si>
  <si>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</si>
  <si>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</si>
  <si>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</si>
  <si>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</si>
  <si>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</si>
  <si>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</si>
  <si>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</si>
  <si>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</si>
  <si>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</si>
  <si>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</si>
  <si>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</si>
  <si>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</si>
  <si>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</si>
  <si>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</si>
  <si>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</si>
  <si>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</si>
  <si>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</si>
  <si>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</si>
  <si>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</si>
  <si>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</si>
  <si>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</si>
  <si>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</si>
  <si>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</si>
  <si>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</si>
  <si>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</si>
  <si>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</si>
  <si>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</si>
  <si>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</si>
  <si>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</si>
  <si>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</si>
  <si>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</si>
  <si>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</si>
  <si>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</si>
  <si>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</si>
  <si>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</si>
  <si>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</si>
  <si>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</si>
  <si>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</si>
  <si>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</si>
  <si>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</si>
  <si>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</si>
  <si>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</si>
  <si>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</si>
  <si>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</si>
  <si>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</si>
  <si>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</si>
  <si>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</si>
  <si>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</si>
  <si>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</si>
  <si>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</si>
  <si>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</si>
  <si>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</si>
  <si>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</si>
  <si>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</si>
  <si>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</si>
  <si>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</si>
  <si>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</si>
  <si>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</si>
  <si>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</si>
  <si>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</si>
  <si>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</si>
  <si>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</si>
  <si>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</si>
  <si>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</si>
  <si>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</si>
  <si>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</si>
  <si>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</si>
  <si>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</si>
  <si>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</si>
  <si>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</si>
  <si>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</si>
  <si>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</si>
  <si>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</si>
  <si>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</si>
  <si>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</si>
  <si>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</si>
  <si>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</si>
  <si>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</si>
  <si>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</si>
  <si>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</si>
  <si>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</si>
  <si>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</si>
  <si>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</si>
  <si>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</si>
  <si>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</si>
  <si>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</si>
  <si>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</si>
  <si>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</si>
  <si>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</si>
  <si>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</si>
  <si>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</si>
  <si>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</si>
  <si>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</si>
  <si>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</si>
  <si>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</si>
  <si>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</si>
  <si>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</si>
  <si>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</si>
  <si>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</si>
  <si>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</si>
  <si>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</si>
  <si>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</si>
  <si>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</si>
  <si>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</si>
  <si>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</si>
  <si>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</si>
  <si>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</si>
  <si>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</si>
  <si>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</si>
  <si>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</si>
  <si>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</si>
  <si>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</si>
  <si>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</si>
  <si>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</si>
  <si>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</si>
  <si>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</si>
  <si>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</si>
  <si>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</si>
  <si>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</si>
  <si>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</si>
  <si>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</si>
  <si>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</si>
  <si>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</si>
  <si>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</si>
  <si>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</si>
  <si>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</si>
  <si>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</si>
  <si>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</si>
  <si>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</si>
  <si>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</si>
  <si>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</si>
  <si>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</si>
  <si>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</si>
  <si>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</si>
  <si>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</si>
  <si>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</si>
  <si>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</si>
  <si>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</si>
  <si>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</si>
  <si>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</si>
  <si>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</si>
  <si>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</si>
  <si>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</si>
  <si>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</si>
  <si>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</si>
  <si>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</si>
  <si>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</si>
  <si>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</si>
  <si>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</si>
  <si>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</si>
  <si>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</si>
  <si>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</si>
  <si>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</si>
  <si>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</si>
  <si>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</si>
  <si>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</si>
  <si>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</si>
  <si>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</si>
  <si>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</si>
  <si>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</si>
  <si>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</si>
  <si>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</si>
  <si>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</si>
  <si>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</si>
  <si>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</si>
  <si>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</si>
  <si>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</si>
  <si>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</si>
  <si>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</si>
  <si>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</si>
  <si>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</si>
  <si>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</si>
  <si>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</si>
  <si>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</si>
  <si>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</si>
  <si>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</si>
  <si>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</si>
  <si>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</si>
  <si>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</si>
  <si>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</si>
  <si>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</si>
  <si>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</si>
  <si>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</si>
  <si>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</si>
  <si>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</si>
  <si>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</si>
  <si>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</si>
  <si>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</si>
  <si>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</si>
  <si>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</si>
  <si>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</si>
  <si>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</si>
  <si>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</si>
  <si>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</si>
  <si>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</si>
  <si>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</si>
  <si>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</si>
  <si>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</si>
  <si>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</si>
  <si>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</si>
  <si>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</si>
  <si>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</si>
  <si>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</si>
  <si>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</si>
  <si>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</si>
  <si>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</si>
  <si>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</si>
  <si>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</si>
  <si>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</si>
  <si>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</si>
  <si>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</si>
  <si>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</si>
  <si>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</si>
  <si>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</si>
  <si>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</si>
  <si>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</si>
  <si>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</si>
  <si>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</si>
  <si>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</si>
  <si>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</si>
  <si>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</si>
  <si>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</si>
  <si>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</si>
  <si>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</si>
  <si>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</si>
  <si>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</si>
  <si>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</si>
  <si>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</si>
  <si>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</si>
  <si>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</si>
  <si>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</si>
  <si>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</si>
  <si>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</si>
  <si>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</si>
  <si>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</si>
  <si>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</si>
  <si>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</si>
  <si>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</si>
  <si>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</si>
  <si>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</si>
  <si>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</si>
  <si>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</si>
  <si>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</si>
  <si>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</si>
  <si>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</si>
  <si>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</si>
  <si>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</si>
  <si>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</si>
  <si>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</si>
  <si>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</si>
  <si>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</si>
  <si>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</si>
  <si>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</si>
  <si>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</si>
  <si>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</si>
  <si>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</si>
  <si>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</si>
  <si>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</si>
  <si>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</si>
  <si>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</si>
  <si>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</si>
  <si>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</si>
  <si>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</si>
  <si>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</si>
  <si>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</si>
  <si>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</si>
  <si>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</si>
  <si>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</si>
  <si>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</si>
  <si>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</si>
  <si>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</si>
  <si>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</si>
  <si>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</si>
  <si>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</si>
  <si>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</si>
  <si>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</si>
  <si>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</si>
  <si>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</si>
  <si>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</si>
  <si>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</si>
  <si>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</si>
  <si>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</si>
  <si>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</si>
  <si>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</si>
  <si>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</si>
  <si>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</si>
  <si>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</si>
  <si>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</si>
  <si>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</si>
  <si>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</si>
  <si>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</si>
  <si>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</si>
  <si>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</si>
  <si>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</si>
  <si>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</si>
  <si>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</si>
  <si>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</si>
  <si>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</si>
  <si>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</si>
  <si>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</si>
  <si>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</si>
  <si>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</si>
  <si>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</si>
  <si>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</si>
  <si>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</si>
  <si>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</si>
  <si>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</si>
  <si>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</si>
  <si>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</si>
  <si>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</si>
  <si>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</si>
  <si>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</si>
  <si>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</si>
  <si>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</si>
  <si>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</si>
  <si>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</si>
  <si>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</si>
  <si>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</si>
  <si>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</si>
  <si>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</si>
  <si>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</si>
  <si>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</si>
  <si>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</si>
  <si>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</si>
  <si>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</si>
  <si>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</si>
  <si>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</si>
  <si>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</si>
  <si>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</si>
  <si>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</si>
  <si>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</si>
  <si>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</si>
  <si>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</si>
  <si>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</si>
  <si>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</si>
  <si>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</si>
  <si>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</si>
  <si>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</si>
  <si>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</si>
  <si>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</si>
  <si>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</si>
  <si>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</si>
  <si>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</si>
  <si>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</si>
  <si>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</si>
  <si>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</si>
  <si>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</si>
  <si>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</si>
  <si>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</si>
  <si>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</si>
  <si>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</si>
  <si>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</si>
  <si>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</si>
  <si>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</si>
  <si>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</si>
  <si>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</si>
  <si>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</si>
  <si>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</si>
  <si>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</si>
  <si>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</si>
  <si>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</si>
  <si>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</si>
  <si>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</si>
  <si>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</si>
  <si>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</si>
  <si>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</si>
  <si>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</si>
  <si>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</si>
  <si>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</si>
  <si>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</si>
  <si>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</si>
  <si>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</si>
  <si>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</si>
  <si>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</si>
  <si>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</si>
  <si>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</si>
  <si>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</si>
  <si>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</si>
  <si>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</si>
  <si>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</si>
  <si>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</si>
  <si>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</si>
  <si>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</si>
  <si>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</si>
  <si>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</si>
  <si>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</si>
  <si>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</si>
  <si>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</si>
  <si>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</si>
  <si>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</si>
  <si>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</si>
  <si>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</si>
  <si>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</si>
  <si>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</si>
  <si>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</si>
  <si>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</si>
  <si>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</si>
  <si>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</si>
  <si>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</si>
  <si>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</si>
  <si>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</si>
  <si>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</si>
  <si>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</si>
  <si>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</si>
  <si>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</si>
  <si>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</si>
  <si>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</si>
  <si>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</si>
  <si>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</si>
  <si>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</si>
  <si>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</si>
  <si>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</si>
  <si>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</si>
  <si>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</si>
  <si>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</si>
  <si>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</si>
  <si>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</si>
  <si>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</si>
  <si>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</si>
  <si>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</si>
  <si>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</si>
  <si>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</si>
  <si>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</si>
  <si>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</si>
  <si>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</si>
  <si>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</si>
  <si>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</si>
  <si>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</si>
  <si>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</si>
  <si>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</si>
  <si>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</si>
  <si>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</si>
  <si>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</si>
  <si>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</si>
  <si>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</si>
  <si>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</si>
  <si>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</si>
  <si>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</si>
  <si>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</si>
  <si>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</si>
  <si>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</si>
  <si>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</si>
  <si>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</si>
  <si>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</si>
  <si>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</si>
  <si>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</si>
  <si>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</si>
  <si>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</si>
  <si>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</si>
  <si>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</si>
  <si>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</si>
  <si>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</si>
  <si>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</si>
  <si>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</si>
  <si>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</si>
  <si>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</si>
  <si>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</si>
  <si>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</si>
  <si>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</si>
  <si>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</si>
  <si>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</si>
  <si>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</si>
  <si>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</si>
  <si>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</si>
  <si>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</si>
  <si>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</si>
  <si>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</si>
  <si>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</si>
  <si>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</si>
  <si>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</si>
  <si>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</si>
  <si>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</si>
  <si>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</si>
  <si>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</si>
  <si>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</si>
  <si>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</si>
  <si>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</si>
  <si>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</si>
  <si>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</si>
  <si>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</si>
  <si>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</si>
  <si>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</si>
  <si>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</si>
  <si>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</si>
  <si>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</si>
  <si>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</si>
  <si>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</si>
  <si>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</si>
  <si>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</si>
  <si>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</si>
  <si>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</si>
  <si>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</si>
  <si>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</si>
  <si>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</si>
  <si>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</si>
  <si>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</si>
  <si>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</si>
  <si>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</si>
  <si>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</si>
  <si>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</si>
  <si>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</si>
  <si>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</si>
  <si>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</si>
  <si>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</si>
  <si>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</si>
  <si>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</si>
  <si>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</si>
  <si>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</si>
  <si>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</si>
  <si>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</si>
  <si>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</si>
  <si>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</si>
  <si>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</si>
  <si>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</si>
  <si>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</si>
  <si>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</si>
  <si>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</si>
  <si>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</si>
  <si>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</si>
  <si>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</si>
  <si>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</si>
  <si>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</si>
  <si>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</si>
  <si>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</si>
  <si>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</si>
  <si>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</si>
  <si>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</si>
  <si>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</si>
  <si>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</si>
  <si>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</si>
  <si>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</si>
  <si>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</si>
  <si>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</si>
  <si>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</si>
  <si>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</si>
  <si>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</si>
  <si>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</si>
  <si>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</si>
  <si>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</si>
  <si>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</si>
  <si>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</si>
  <si>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</si>
  <si>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</si>
  <si>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</si>
  <si>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</si>
  <si>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</si>
  <si>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</si>
  <si>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</si>
  <si>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</si>
  <si>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</si>
  <si>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</si>
  <si>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</si>
  <si>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</si>
  <si>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</si>
  <si>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</si>
  <si>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</si>
  <si>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</si>
  <si>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</si>
  <si>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</si>
  <si>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</si>
  <si>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</si>
  <si>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</si>
  <si>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</si>
  <si>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</si>
  <si>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</si>
  <si>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</si>
  <si>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</si>
  <si>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</si>
  <si>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</si>
  <si>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</si>
  <si>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</si>
  <si>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</si>
  <si>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</si>
  <si>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</si>
  <si>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</si>
  <si>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</si>
  <si>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</si>
  <si>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</si>
  <si>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</si>
  <si>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</si>
  <si>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</si>
  <si>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</si>
  <si>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</si>
  <si>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</si>
  <si>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</si>
  <si>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</si>
  <si>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</si>
  <si>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</si>
  <si>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</si>
  <si>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</si>
  <si>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</si>
  <si>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</si>
  <si>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</si>
  <si>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</si>
  <si>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</si>
  <si>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</si>
  <si>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</si>
  <si>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</si>
  <si>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</si>
  <si>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</si>
  <si>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</si>
  <si>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</si>
  <si>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</si>
  <si>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</si>
  <si>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</si>
  <si>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</si>
  <si>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</si>
  <si>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</si>
  <si>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</si>
  <si>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</si>
  <si>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</si>
  <si>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</si>
  <si>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</si>
  <si>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</si>
  <si>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</si>
  <si>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</si>
  <si>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</si>
  <si>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</si>
  <si>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</si>
  <si>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</si>
  <si>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</si>
  <si>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</si>
  <si>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</si>
  <si>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</si>
  <si>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</si>
  <si>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</si>
  <si>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</si>
  <si>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</si>
  <si>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</si>
  <si>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</si>
  <si>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</si>
  <si>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</si>
  <si>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</si>
  <si>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</si>
  <si>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</si>
  <si>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</si>
  <si>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</si>
  <si>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</si>
  <si>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</si>
  <si>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</si>
  <si>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</si>
  <si>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</si>
  <si>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</si>
  <si>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</si>
  <si>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</si>
  <si>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</si>
  <si>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</si>
  <si>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</si>
  <si>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</si>
  <si>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</si>
  <si>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</si>
  <si>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</si>
  <si>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</si>
  <si>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</si>
  <si>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</si>
  <si>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</si>
  <si>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</si>
  <si>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</si>
  <si>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</si>
  <si>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</si>
  <si>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</si>
  <si>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</si>
  <si>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</si>
  <si>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</si>
  <si>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</si>
  <si>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</si>
  <si>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</si>
  <si>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</si>
  <si>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</si>
  <si>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</si>
  <si>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</si>
  <si>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</si>
  <si>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</si>
  <si>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</si>
  <si>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</si>
  <si>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</si>
  <si>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</si>
  <si>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</si>
  <si>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</si>
  <si>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</si>
  <si>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</si>
  <si>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</si>
  <si>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</si>
  <si>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</si>
  <si>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</si>
  <si>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</si>
  <si>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</si>
  <si>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</si>
  <si>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</si>
  <si>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</si>
  <si>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</si>
  <si>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</si>
  <si>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</si>
  <si>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</si>
  <si>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</si>
  <si>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</si>
  <si>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</si>
  <si>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</si>
  <si>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</si>
  <si>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</si>
  <si>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</si>
  <si>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</si>
  <si>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</si>
  <si>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</si>
  <si>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</si>
  <si>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</si>
  <si>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</si>
  <si>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</si>
  <si>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</si>
  <si>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</si>
  <si>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</si>
  <si>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</si>
  <si>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</si>
  <si>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</si>
  <si>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</si>
  <si>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</si>
  <si>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</si>
  <si>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</si>
  <si>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</si>
  <si>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</si>
  <si>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</si>
  <si>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</si>
  <si>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</si>
  <si>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</si>
  <si>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</si>
  <si>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</si>
  <si>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</si>
  <si>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</si>
  <si>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</si>
  <si>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</si>
  <si>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</si>
  <si>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</si>
  <si>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</si>
  <si>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</si>
  <si>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</si>
  <si>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</si>
  <si>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</si>
  <si>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</si>
  <si>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</si>
  <si>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</si>
  <si>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</si>
  <si>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</si>
  <si>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</si>
  <si>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</si>
  <si>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</si>
  <si>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</si>
  <si>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</si>
  <si>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</si>
  <si>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</si>
  <si>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</si>
  <si>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</si>
  <si>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</si>
  <si>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</si>
  <si>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</si>
  <si>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</si>
  <si>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</si>
  <si>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</si>
  <si>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</si>
  <si>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</si>
  <si>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</si>
  <si>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</si>
  <si>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</si>
  <si>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</si>
  <si>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</si>
  <si>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</si>
  <si>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</si>
  <si>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</si>
  <si>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</si>
  <si>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</si>
  <si>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</si>
  <si>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</si>
  <si>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</si>
  <si>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</si>
  <si>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</si>
  <si>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</si>
  <si>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</si>
  <si>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</si>
  <si>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</si>
  <si>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</si>
  <si>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</si>
  <si>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</si>
  <si>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</si>
  <si>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</si>
  <si>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</si>
  <si>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</si>
  <si>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</si>
  <si>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</si>
  <si>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</si>
  <si>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</si>
  <si>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</si>
  <si>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</si>
  <si>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</si>
  <si>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</si>
  <si>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</si>
  <si>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</si>
  <si>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</si>
  <si>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</si>
  <si>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</si>
  <si>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</si>
  <si>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</si>
  <si>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</si>
  <si>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</si>
  <si>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</si>
  <si>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</si>
  <si>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</si>
  <si>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</si>
  <si>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</si>
  <si>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</si>
  <si>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</si>
  <si>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</si>
  <si>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</si>
  <si>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</si>
  <si>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</si>
  <si>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</si>
  <si>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</si>
  <si>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</si>
  <si>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</si>
  <si>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</si>
  <si>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</si>
  <si>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</si>
  <si>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</si>
  <si>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</si>
  <si>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</si>
  <si>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</si>
  <si>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</si>
  <si>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</si>
  <si>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</si>
  <si>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</si>
  <si>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</si>
  <si>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</si>
  <si>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</si>
  <si>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</si>
  <si>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</si>
  <si>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</si>
  <si>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</si>
  <si>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</si>
  <si>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</si>
  <si>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</si>
  <si>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</si>
  <si>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</si>
  <si>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</si>
  <si>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</si>
  <si>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</si>
  <si>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</si>
  <si>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</si>
  <si>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</si>
  <si>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</si>
  <si>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</si>
  <si>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</si>
  <si>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</si>
  <si>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</si>
  <si>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</si>
  <si>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</si>
  <si>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</si>
  <si>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</si>
  <si>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</si>
  <si>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</si>
  <si>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</si>
  <si>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</si>
  <si>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</si>
  <si>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</si>
  <si>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</si>
  <si>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</si>
  <si>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</si>
  <si>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</si>
  <si>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</si>
  <si>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</si>
  <si>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</si>
  <si>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</si>
  <si>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</si>
  <si>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</si>
  <si>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</si>
  <si>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</si>
  <si>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</si>
  <si>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</si>
  <si>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</si>
  <si>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</si>
  <si>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</si>
  <si>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</si>
  <si>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</si>
  <si>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</si>
  <si>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</si>
  <si>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</si>
  <si>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</si>
  <si>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</si>
  <si>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</si>
  <si>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</si>
  <si>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</si>
  <si>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</si>
  <si>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</si>
  <si>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</si>
  <si>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</si>
  <si>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</si>
  <si>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</si>
  <si>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</si>
  <si>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</si>
  <si>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</si>
  <si>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</si>
  <si>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</si>
  <si>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</si>
  <si>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</si>
  <si>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</si>
  <si>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</si>
  <si>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</si>
  <si>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</si>
  <si>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</si>
  <si>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</si>
  <si>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</si>
  <si>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</si>
  <si>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</si>
  <si>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</si>
  <si>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</si>
  <si>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</si>
  <si>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</si>
  <si>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</si>
  <si>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</si>
  <si>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</si>
  <si>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</si>
  <si>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</si>
  <si>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</si>
  <si>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</si>
  <si>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</si>
  <si>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</si>
  <si>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</si>
  <si>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</si>
  <si>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</si>
  <si>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</si>
  <si>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</si>
  <si>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</si>
  <si>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</si>
  <si>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</si>
  <si>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</si>
  <si>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</si>
  <si>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</si>
  <si>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</si>
  <si>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</si>
  <si>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</si>
  <si>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</si>
  <si>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</si>
  <si>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</si>
  <si>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</si>
  <si>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</si>
  <si>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</si>
  <si>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</si>
  <si>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</si>
  <si>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</si>
  <si>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</si>
  <si>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</si>
  <si>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</si>
  <si>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</si>
  <si>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</si>
  <si>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</si>
  <si>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</si>
  <si>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</si>
  <si>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</si>
  <si>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</si>
  <si>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</si>
  <si>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</si>
  <si>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</si>
  <si>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</si>
  <si>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</si>
  <si>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</si>
  <si>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</si>
  <si>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</si>
  <si>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</si>
  <si>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</si>
  <si>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</si>
  <si>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</si>
  <si>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</si>
  <si>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</si>
  <si>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</si>
  <si>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</si>
  <si>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</si>
  <si>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</si>
  <si>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</si>
  <si>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</si>
  <si>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</si>
  <si>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</si>
  <si>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</si>
  <si>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</si>
  <si>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</si>
  <si>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</si>
  <si>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</si>
  <si>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</si>
  <si>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</si>
  <si>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</si>
  <si>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</si>
  <si>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</si>
  <si>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</si>
  <si>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</si>
  <si>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</si>
  <si>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</si>
  <si>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</si>
  <si>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</si>
  <si>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</si>
  <si>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</si>
  <si>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</si>
  <si>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</si>
  <si>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</si>
  <si>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</si>
  <si>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</si>
  <si>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</si>
  <si>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</si>
  <si>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</si>
  <si>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</si>
  <si>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</si>
  <si>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</si>
  <si>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</si>
  <si>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</si>
  <si>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</si>
  <si>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</si>
  <si>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</si>
  <si>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</si>
  <si>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</si>
  <si>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</si>
  <si>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</si>
  <si>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</si>
  <si>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</si>
  <si>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</si>
  <si>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</si>
  <si>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</si>
  <si>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</si>
  <si>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</si>
  <si>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</si>
  <si>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</si>
  <si>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</si>
  <si>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</si>
  <si>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</si>
  <si>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</si>
  <si>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</si>
  <si>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</si>
  <si>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</si>
  <si>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</si>
  <si>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</si>
  <si>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</si>
  <si>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</si>
  <si>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</si>
  <si>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</si>
  <si>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</si>
  <si>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</si>
  <si>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</si>
  <si>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</si>
  <si>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</si>
  <si>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</si>
  <si>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</si>
  <si>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</si>
  <si>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</si>
  <si>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</si>
  <si>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</si>
  <si>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</si>
  <si>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</si>
  <si>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</si>
  <si>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</si>
  <si>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</si>
  <si>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</si>
  <si>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</si>
  <si>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</si>
  <si>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</si>
  <si>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</si>
  <si>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</si>
  <si>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</si>
  <si>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</si>
  <si>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</si>
  <si>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</si>
  <si>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</si>
  <si>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</si>
  <si>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</si>
  <si>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</si>
  <si>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</si>
  <si>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</si>
  <si>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</si>
  <si>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</si>
  <si>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</si>
  <si>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</si>
  <si>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</si>
  <si>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</si>
  <si>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</si>
  <si>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</si>
  <si>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</si>
  <si>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</si>
  <si>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</si>
  <si>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</si>
  <si>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</si>
  <si>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</si>
  <si>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</si>
  <si>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</si>
  <si>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</si>
  <si>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</si>
  <si>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</si>
  <si>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</si>
  <si>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</si>
  <si>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</si>
  <si>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</si>
  <si>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</si>
  <si>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</si>
  <si>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</si>
  <si>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</si>
  <si>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</si>
  <si>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</si>
  <si>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</si>
  <si>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</si>
  <si>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</si>
  <si>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</si>
  <si>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</si>
  <si>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</si>
  <si>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</si>
  <si>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</si>
  <si>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</si>
  <si>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</si>
  <si>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</si>
  <si>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</si>
  <si>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</si>
  <si>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</si>
  <si>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</si>
  <si>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</si>
  <si>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</si>
  <si>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</si>
  <si>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</si>
  <si>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</si>
  <si>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</si>
  <si>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</si>
  <si>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</si>
  <si>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</si>
  <si>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</si>
  <si>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</si>
  <si>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</si>
  <si>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</si>
  <si>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</si>
  <si>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</si>
  <si>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</si>
  <si>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</si>
  <si>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</si>
  <si>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</si>
  <si>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</si>
  <si>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</si>
  <si>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</si>
  <si>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</si>
  <si>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</si>
  <si>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</si>
  <si>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</si>
  <si>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</si>
  <si>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</si>
  <si>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</si>
  <si>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</si>
  <si>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</si>
  <si>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</si>
  <si>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</si>
  <si>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</si>
  <si>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</si>
  <si>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</si>
  <si>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</si>
  <si>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</si>
  <si>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</si>
  <si>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</si>
  <si>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</si>
  <si>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</si>
  <si>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</si>
  <si>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</si>
  <si>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</si>
  <si>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</si>
  <si>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</si>
  <si>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</si>
  <si>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</si>
  <si>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</si>
  <si>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</si>
  <si>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</si>
  <si>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</si>
  <si>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</si>
  <si>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</si>
  <si>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</si>
  <si>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</si>
  <si>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</si>
  <si>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</si>
  <si>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</si>
  <si>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</si>
  <si>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</si>
  <si>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</si>
  <si>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</si>
  <si>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</si>
  <si>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</si>
  <si>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</si>
  <si>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</si>
  <si>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</si>
  <si>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</si>
  <si>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</si>
  <si>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</si>
  <si>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</si>
  <si>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</si>
  <si>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</si>
  <si>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</si>
  <si>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</si>
  <si>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</si>
  <si>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</si>
  <si>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</si>
  <si>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</si>
  <si>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</si>
  <si>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</si>
  <si>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</si>
  <si>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</si>
  <si>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</si>
  <si>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</si>
  <si>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</si>
  <si>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</si>
  <si>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</si>
  <si>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</si>
  <si>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</si>
  <si>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</si>
  <si>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</si>
  <si>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</si>
  <si>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</si>
  <si>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</si>
  <si>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</si>
  <si>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</si>
  <si>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</si>
  <si>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</si>
  <si>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</si>
  <si>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</si>
  <si>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</si>
  <si>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</si>
  <si>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</si>
  <si>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</si>
  <si>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</si>
  <si>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</si>
  <si>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</si>
  <si>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</si>
  <si>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</si>
  <si>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</si>
  <si>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</si>
  <si>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</si>
  <si>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</si>
  <si>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</si>
  <si>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</si>
  <si>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</si>
  <si>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</si>
  <si>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</si>
  <si>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</si>
  <si>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</si>
  <si>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</si>
  <si>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</si>
  <si>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</si>
  <si>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</si>
  <si>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</si>
  <si>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</si>
  <si>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</si>
  <si>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</si>
  <si>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</si>
  <si>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</si>
  <si>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</si>
  <si>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</si>
  <si>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</si>
  <si>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</si>
  <si>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</si>
  <si>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</si>
  <si>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</si>
  <si>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</si>
  <si>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</si>
  <si>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</si>
  <si>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</si>
  <si>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</si>
  <si>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</si>
  <si>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</si>
  <si>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</si>
  <si>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</si>
  <si>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</si>
  <si>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</si>
  <si>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</si>
  <si>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</si>
  <si>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</si>
  <si>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</si>
  <si>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</si>
  <si>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</si>
  <si>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</si>
  <si>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</si>
  <si>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</si>
  <si>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</si>
  <si>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</si>
  <si>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</si>
  <si>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</si>
  <si>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</si>
  <si>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</si>
  <si>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</si>
  <si>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</si>
  <si>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</si>
  <si>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</si>
  <si>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</si>
  <si>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</si>
  <si>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</si>
  <si>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</si>
  <si>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</si>
  <si>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</si>
  <si>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</si>
  <si>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</si>
  <si>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</si>
  <si>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</si>
  <si>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</si>
  <si>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</si>
  <si>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</si>
  <si>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</si>
  <si>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</si>
  <si>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</si>
  <si>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</si>
  <si>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</si>
  <si>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</si>
  <si>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</si>
  <si>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</si>
  <si>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</si>
  <si>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</si>
  <si>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</si>
  <si>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</si>
  <si>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</si>
  <si>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</si>
  <si>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</si>
  <si>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</si>
  <si>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</si>
  <si>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</si>
  <si>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</si>
  <si>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</si>
  <si>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</si>
  <si>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</si>
  <si>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</si>
  <si>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</si>
  <si>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</si>
  <si>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</si>
  <si>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</si>
  <si>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</si>
  <si>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</si>
  <si>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</si>
  <si>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</si>
  <si>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</si>
  <si>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</si>
  <si>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</si>
  <si>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</si>
  <si>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</si>
  <si>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</si>
  <si>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</si>
  <si>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</si>
  <si>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</si>
  <si>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</si>
  <si>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</si>
  <si>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</si>
  <si>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</si>
  <si>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</si>
  <si>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</si>
  <si>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</si>
  <si>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</si>
  <si>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</si>
  <si>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</si>
  <si>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</si>
  <si>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</si>
  <si>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</si>
  <si>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</si>
  <si>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</si>
  <si>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</si>
  <si>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</si>
  <si>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</si>
  <si>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</si>
  <si>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</si>
  <si>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</si>
  <si>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</si>
  <si>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</si>
  <si>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</si>
  <si>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</si>
  <si>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</si>
  <si>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</si>
  <si>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</si>
  <si>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</si>
  <si>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</si>
  <si>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</si>
  <si>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</si>
  <si>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</si>
  <si>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</si>
  <si>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</si>
  <si>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</si>
  <si>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</si>
  <si>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</si>
  <si>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</si>
  <si>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</si>
  <si>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</si>
  <si>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</si>
  <si>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</si>
  <si>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</si>
  <si>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</si>
  <si>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</si>
  <si>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</si>
  <si>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</si>
  <si>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</si>
  <si>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</si>
  <si>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</si>
  <si>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</si>
  <si>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</si>
  <si>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</si>
  <si>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</si>
  <si>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</si>
  <si>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</si>
  <si>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</si>
  <si>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</si>
  <si>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</si>
  <si>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</si>
  <si>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</si>
  <si>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</si>
  <si>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</si>
  <si>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</si>
  <si>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</si>
  <si>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</si>
  <si>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</si>
  <si>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</si>
  <si>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</si>
  <si>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</si>
  <si>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</si>
  <si>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</si>
  <si>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</si>
  <si>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</si>
  <si>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</si>
  <si>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</si>
  <si>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</si>
  <si>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</si>
  <si>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</si>
  <si>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</si>
  <si>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</si>
  <si>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</si>
  <si>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</si>
  <si>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</si>
  <si>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</si>
  <si>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</si>
  <si>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</si>
  <si>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</si>
  <si>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</si>
  <si>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</si>
  <si>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</si>
  <si>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</si>
  <si>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</si>
  <si>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</si>
  <si>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</si>
  <si>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</si>
  <si>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</si>
  <si>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</si>
  <si>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</si>
  <si>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</si>
  <si>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</si>
  <si>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</si>
  <si>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</si>
  <si>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</si>
  <si>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</si>
  <si>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</si>
  <si>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</si>
  <si>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</si>
  <si>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</si>
  <si>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</si>
  <si>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</si>
  <si>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</si>
  <si>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</si>
  <si>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</si>
  <si>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</si>
  <si>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</si>
  <si>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</si>
  <si>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</si>
  <si>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</si>
  <si>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</si>
  <si>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</si>
  <si>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</si>
  <si>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</si>
  <si>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</si>
  <si>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</si>
  <si>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</si>
  <si>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</si>
  <si>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</si>
  <si>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</si>
  <si>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</si>
  <si>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</si>
  <si>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</si>
  <si>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</si>
  <si>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</si>
  <si>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</si>
  <si>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</si>
  <si>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</si>
  <si>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</si>
  <si>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</si>
  <si>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</si>
  <si>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</si>
  <si>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</si>
  <si>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</si>
  <si>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</si>
  <si>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</si>
  <si>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</si>
  <si>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</si>
  <si>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</si>
  <si>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</si>
  <si>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</si>
  <si>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</si>
  <si>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</si>
  <si>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</si>
  <si>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</si>
  <si>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</si>
  <si>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</si>
  <si>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</si>
  <si>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</si>
  <si>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</si>
  <si>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</si>
  <si>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</si>
  <si>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</si>
  <si>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</si>
  <si>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</si>
  <si>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</si>
  <si>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</si>
  <si>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</si>
  <si>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</si>
  <si>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</si>
  <si>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</si>
  <si>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</si>
  <si>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</si>
  <si>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</si>
  <si>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</si>
  <si>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</si>
  <si>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</si>
  <si>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</si>
  <si>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</si>
  <si>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</si>
  <si>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</si>
  <si>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</si>
  <si>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</si>
  <si>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</si>
  <si>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</si>
  <si>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</si>
  <si>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</si>
  <si>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</si>
  <si>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</si>
  <si>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</si>
  <si>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</si>
  <si>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</si>
  <si>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</si>
  <si>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</si>
  <si>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</si>
  <si>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</si>
  <si>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</si>
  <si>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</si>
  <si>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</si>
  <si>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</si>
  <si>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</si>
  <si>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</si>
  <si>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</si>
  <si>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</si>
  <si>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</si>
  <si>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</si>
  <si>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</si>
  <si>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</si>
  <si>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</si>
  <si>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</si>
  <si>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</si>
  <si>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</si>
  <si>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</si>
  <si>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</si>
  <si>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</si>
  <si>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</si>
  <si>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</si>
  <si>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</si>
  <si>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</si>
  <si>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</si>
  <si>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</si>
  <si>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</si>
  <si>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</si>
  <si>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</si>
  <si>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</si>
  <si>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</si>
  <si>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</si>
  <si>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</si>
  <si>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</si>
  <si>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</si>
  <si>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</si>
  <si>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</si>
  <si>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</si>
  <si>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</si>
  <si>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</si>
  <si>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</si>
  <si>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</si>
  <si>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</si>
  <si>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</si>
  <si>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</si>
  <si>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</si>
  <si>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</si>
  <si>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</si>
  <si>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</si>
  <si>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</si>
  <si>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</si>
  <si>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</si>
  <si>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</si>
  <si>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</si>
  <si>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</si>
  <si>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</si>
  <si>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</si>
  <si>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</si>
  <si>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</si>
  <si>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</si>
  <si>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</si>
  <si>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</si>
  <si>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</si>
  <si>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</si>
  <si>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</si>
  <si>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</si>
  <si>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</si>
  <si>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</si>
  <si>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</si>
  <si>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</si>
  <si>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</si>
  <si>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</si>
  <si>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</si>
  <si>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</si>
  <si>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</si>
  <si>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</si>
  <si>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</si>
  <si>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</si>
  <si>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</si>
  <si>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</si>
  <si>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</si>
  <si>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</si>
  <si>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</si>
  <si>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</si>
  <si>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</si>
  <si>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</si>
  <si>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</si>
  <si>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</si>
  <si>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</si>
  <si>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</si>
  <si>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</si>
  <si>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</si>
  <si>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</si>
  <si>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</si>
  <si>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</si>
  <si>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</si>
  <si>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</si>
  <si>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</si>
  <si>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</si>
  <si>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</si>
  <si>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</si>
  <si>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</si>
  <si>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</si>
  <si>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</si>
  <si>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</si>
  <si>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</si>
  <si>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</si>
  <si>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</si>
  <si>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</si>
  <si>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</si>
  <si>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</si>
  <si>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</si>
  <si>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</si>
  <si>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</si>
  <si>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</si>
  <si>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</si>
  <si>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</si>
  <si>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</si>
  <si>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</si>
  <si>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</si>
  <si>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</si>
  <si>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</si>
  <si>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</si>
  <si>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</si>
  <si>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</si>
  <si>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</si>
  <si>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</si>
  <si>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</si>
  <si>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</si>
  <si>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</si>
  <si>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</si>
  <si>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</si>
  <si>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</si>
  <si>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</si>
  <si>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</si>
  <si>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</si>
  <si>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</si>
  <si>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</si>
  <si>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</si>
  <si>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</si>
  <si>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</si>
  <si>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</si>
  <si>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</si>
  <si>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</si>
  <si>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</si>
  <si>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</si>
  <si>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</si>
  <si>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</si>
  <si>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</si>
  <si>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</si>
  <si>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</si>
  <si>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</si>
  <si>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</si>
  <si>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</si>
  <si>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</si>
  <si>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</si>
  <si>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</si>
  <si>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</si>
  <si>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</si>
  <si>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</si>
  <si>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</si>
  <si>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</si>
  <si>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</si>
  <si>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</si>
  <si>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</si>
  <si>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</si>
  <si>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</si>
  <si>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</si>
  <si>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</si>
  <si>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</si>
  <si>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</si>
  <si>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</si>
  <si>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</si>
  <si>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</si>
  <si>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</si>
  <si>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</si>
  <si>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</si>
  <si>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</si>
  <si>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</si>
  <si>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</si>
  <si>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</si>
  <si>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</si>
  <si>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</si>
  <si>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</si>
  <si>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</si>
  <si>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</si>
  <si>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</si>
  <si>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</si>
  <si>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</si>
  <si>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</si>
  <si>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</si>
  <si>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</si>
  <si>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</si>
  <si>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</si>
  <si>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</si>
  <si>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</si>
  <si>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</si>
  <si>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</si>
  <si>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</si>
  <si>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</si>
  <si>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</si>
  <si>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</si>
  <si>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</si>
  <si>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</si>
  <si>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</si>
  <si>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</si>
  <si>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</si>
  <si>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</si>
  <si>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</si>
  <si>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</si>
  <si>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</si>
  <si>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</si>
  <si>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</si>
  <si>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</si>
  <si>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</si>
  <si>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</si>
  <si>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</si>
  <si>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</si>
  <si>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</si>
  <si>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</si>
  <si>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</si>
  <si>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</si>
  <si>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</si>
  <si>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</si>
  <si>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</si>
  <si>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</si>
  <si>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</si>
  <si>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</si>
  <si>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</si>
  <si>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</si>
  <si>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</si>
  <si>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</si>
  <si>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</si>
  <si>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</si>
  <si>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</si>
  <si>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</si>
  <si>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</si>
  <si>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</si>
  <si>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</si>
  <si>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</si>
  <si>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</si>
  <si>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</si>
  <si>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</si>
  <si>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</si>
  <si>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</si>
  <si>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</si>
  <si>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</si>
  <si>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</si>
  <si>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</si>
  <si>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</si>
  <si>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</si>
  <si>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</si>
  <si>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</si>
  <si>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</si>
  <si>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</si>
  <si>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</si>
  <si>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</si>
  <si>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</si>
  <si>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</si>
  <si>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</si>
  <si>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</si>
  <si>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</si>
  <si>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</si>
  <si>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</si>
  <si>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</si>
  <si>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</si>
  <si>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</si>
  <si>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</si>
  <si>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</si>
  <si>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</si>
  <si>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</si>
  <si>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</si>
  <si>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</si>
  <si>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</si>
  <si>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</si>
  <si>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</si>
  <si>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</si>
  <si>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</si>
  <si>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</si>
  <si>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</si>
  <si>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</si>
  <si>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</si>
  <si>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</si>
  <si>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</si>
  <si>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</si>
  <si>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</si>
  <si>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</si>
  <si>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</si>
  <si>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</si>
  <si>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</si>
  <si>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</si>
  <si>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</si>
  <si>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</si>
  <si>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</si>
  <si>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</si>
  <si>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</si>
  <si>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</si>
  <si>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</si>
  <si>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</si>
  <si>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</si>
  <si>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</si>
  <si>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</si>
  <si>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</si>
  <si>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</si>
  <si>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</si>
  <si>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</si>
  <si>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</si>
  <si>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</si>
  <si>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</si>
  <si>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</si>
  <si>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</si>
  <si>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</si>
  <si>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</si>
  <si>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</si>
  <si>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</si>
  <si>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</si>
  <si>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</si>
  <si>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</si>
  <si>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</si>
  <si>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</si>
  <si>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</si>
  <si>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</si>
  <si>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</si>
  <si>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</si>
  <si>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</si>
  <si>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</si>
  <si>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</si>
  <si>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</si>
  <si>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</si>
  <si>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</si>
  <si>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</si>
  <si>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</si>
  <si>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</si>
  <si>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</si>
  <si>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</si>
  <si>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</si>
  <si>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</si>
  <si>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</si>
  <si>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</si>
  <si>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</si>
  <si>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</si>
  <si>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</si>
  <si>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</si>
  <si>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</si>
  <si>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</si>
  <si>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</si>
  <si>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</si>
  <si>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</si>
  <si>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</si>
  <si>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</si>
  <si>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</si>
  <si>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</si>
  <si>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</si>
  <si>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</si>
  <si>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</si>
  <si>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</si>
  <si>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</si>
  <si>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</si>
  <si>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</si>
  <si>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</si>
  <si>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</si>
  <si>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</si>
  <si>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</si>
  <si>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</si>
  <si>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</si>
  <si>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</si>
  <si>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</si>
  <si>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</si>
  <si>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</si>
  <si>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</si>
  <si>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</si>
  <si>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</si>
  <si>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</si>
  <si>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</si>
  <si>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</si>
  <si>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</si>
  <si>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</si>
  <si>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</si>
  <si>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</si>
  <si>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</si>
  <si>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</si>
  <si>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</si>
  <si>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</si>
  <si>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</si>
  <si>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</si>
  <si>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</si>
  <si>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</si>
  <si>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</si>
  <si>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</si>
  <si>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</si>
  <si>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</si>
  <si>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</si>
  <si>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</si>
  <si>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</si>
  <si>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</si>
  <si>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</si>
  <si>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</si>
  <si>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</si>
  <si>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</si>
  <si>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</si>
  <si>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</si>
  <si>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</si>
  <si>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</si>
  <si>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</si>
  <si>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</si>
  <si>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</si>
  <si>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</si>
  <si>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</si>
  <si>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</si>
  <si>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</si>
  <si>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</si>
  <si>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</si>
  <si>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</si>
  <si>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</si>
  <si>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</si>
  <si>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</si>
  <si>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</si>
  <si>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</si>
  <si>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</si>
  <si>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</si>
  <si>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</si>
  <si>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</si>
  <si>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</si>
  <si>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</si>
  <si>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</si>
  <si>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</si>
  <si>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</si>
  <si>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</si>
  <si>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</si>
  <si>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</si>
  <si>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</si>
  <si>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</si>
  <si>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</si>
  <si>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</si>
  <si>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</si>
  <si>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</si>
  <si>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</si>
  <si>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</si>
  <si>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</si>
  <si>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</si>
  <si>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</si>
  <si>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</si>
  <si>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</si>
  <si>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</si>
  <si>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</si>
  <si>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</si>
  <si>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</si>
  <si>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</si>
  <si>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</si>
  <si>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</si>
  <si>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</si>
  <si>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</si>
  <si>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</si>
  <si>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</si>
  <si>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</si>
  <si>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</si>
  <si>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</si>
  <si>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</si>
  <si>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</si>
  <si>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</si>
  <si>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</si>
  <si>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</si>
  <si>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</si>
  <si>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</si>
  <si>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</si>
  <si>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</si>
  <si>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</si>
  <si>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</si>
  <si>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</si>
  <si>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</si>
  <si>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</si>
  <si>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</si>
  <si>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</si>
  <si>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</si>
  <si>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</si>
  <si>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</si>
  <si>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</si>
  <si>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</si>
  <si>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</si>
  <si>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</si>
  <si>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</si>
  <si>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</si>
  <si>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</si>
  <si>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</si>
  <si>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</si>
  <si>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</si>
  <si>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</si>
  <si>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</si>
  <si>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</si>
  <si>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</si>
  <si>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</si>
  <si>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</si>
  <si>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</si>
  <si>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</si>
  <si>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</si>
  <si>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</si>
  <si>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</si>
  <si>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</si>
  <si>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</si>
  <si>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</si>
  <si>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</si>
  <si>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</si>
  <si>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</si>
  <si>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</si>
  <si>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</si>
  <si>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</si>
  <si>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</si>
  <si>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</si>
  <si>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</si>
  <si>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</si>
  <si>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</si>
  <si>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</si>
  <si>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</si>
  <si>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</si>
  <si>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</si>
  <si>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</si>
  <si>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</si>
  <si>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</si>
  <si>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</si>
  <si>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</si>
  <si>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</si>
  <si>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</si>
  <si>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</si>
  <si>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</si>
  <si>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</si>
  <si>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</si>
  <si>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</si>
  <si>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</si>
  <si>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</si>
  <si>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</si>
  <si>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</si>
  <si>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</si>
  <si>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</si>
  <si>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</si>
  <si>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</si>
  <si>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</si>
  <si>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</si>
  <si>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</si>
  <si>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</si>
  <si>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</si>
  <si>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</si>
  <si>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</si>
  <si>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</si>
  <si>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</si>
  <si>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</si>
  <si>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</si>
  <si>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</si>
  <si>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</si>
  <si>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</si>
  <si>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</si>
  <si>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</si>
  <si>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</si>
  <si>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</si>
  <si>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</si>
  <si>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</si>
  <si>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</si>
  <si>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</si>
  <si>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</si>
  <si>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</si>
  <si>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</si>
  <si>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</si>
  <si>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</si>
  <si>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</si>
  <si>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</si>
  <si>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</si>
  <si>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</si>
  <si>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</si>
  <si>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</si>
  <si>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</si>
  <si>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</si>
  <si>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</si>
  <si>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</si>
  <si>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</si>
  <si>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</si>
  <si>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</si>
  <si>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</si>
  <si>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</si>
  <si>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</si>
  <si>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</si>
  <si>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</si>
  <si>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</si>
  <si>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</si>
  <si>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</si>
  <si>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</si>
  <si>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</si>
  <si>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</si>
  <si>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</si>
  <si>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</si>
  <si>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</si>
  <si>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</si>
  <si>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</si>
  <si>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</si>
  <si>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</si>
  <si>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</si>
  <si>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</si>
  <si>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</si>
  <si>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</si>
  <si>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</si>
  <si>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</si>
  <si>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</si>
  <si>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</si>
  <si>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</si>
  <si>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</si>
  <si>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</si>
  <si>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</si>
  <si>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</si>
  <si>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</si>
  <si>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</si>
  <si>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</si>
  <si>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</si>
  <si>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</si>
  <si>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</si>
  <si>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</si>
  <si>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</si>
  <si>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</si>
  <si>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</si>
  <si>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</si>
  <si>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</si>
  <si>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</si>
  <si>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</si>
  <si>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</si>
  <si>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</si>
  <si>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</si>
  <si>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</si>
  <si>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</si>
  <si>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</si>
  <si>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</si>
  <si>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</si>
  <si>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</si>
  <si>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</si>
  <si>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</si>
  <si>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</si>
  <si>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</si>
  <si>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</si>
  <si>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</si>
  <si>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</si>
  <si>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</si>
  <si>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</si>
  <si>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</si>
  <si>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</si>
  <si>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</si>
  <si>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</si>
  <si>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</si>
  <si>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</si>
  <si>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</si>
  <si>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</si>
  <si>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</si>
  <si>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</si>
  <si>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</si>
  <si>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</si>
  <si>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</si>
  <si>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</si>
  <si>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</si>
  <si>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</si>
  <si>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</si>
  <si>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</si>
  <si>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</si>
  <si>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</si>
  <si>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</si>
  <si>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</si>
  <si>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</si>
  <si>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</si>
  <si>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</si>
  <si>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</si>
  <si>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</si>
  <si>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</si>
  <si>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</si>
  <si>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</si>
  <si>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</si>
  <si>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</si>
  <si>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</si>
  <si>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</si>
  <si>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</si>
  <si>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</si>
  <si>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</si>
  <si>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</si>
  <si>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</si>
  <si>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</si>
  <si>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</si>
  <si>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</si>
  <si>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</si>
  <si>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</si>
  <si>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</si>
  <si>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</si>
  <si>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</si>
  <si>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</si>
  <si>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</si>
  <si>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</si>
  <si>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</si>
  <si>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</si>
  <si>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</si>
  <si>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</si>
  <si>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</si>
  <si>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</si>
  <si>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</si>
  <si>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</si>
  <si>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</si>
  <si>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</si>
  <si>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</si>
  <si>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</si>
  <si>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</si>
  <si>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</si>
  <si>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</si>
  <si>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</si>
  <si>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</si>
  <si>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</si>
  <si>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</si>
  <si>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</si>
  <si>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</si>
  <si>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</si>
  <si>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</si>
  <si>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</si>
  <si>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</si>
  <si>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</si>
  <si>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</si>
  <si>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</si>
  <si>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</si>
  <si>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</si>
  <si>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</si>
  <si>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</si>
  <si>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</si>
  <si>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</si>
  <si>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</si>
  <si>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</si>
  <si>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</si>
  <si>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</si>
  <si>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</si>
  <si>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</si>
  <si>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</si>
  <si>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</si>
  <si>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</si>
  <si>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</si>
  <si>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</si>
  <si>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</si>
  <si>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</si>
  <si>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</si>
  <si>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</si>
  <si>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</si>
  <si>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</si>
  <si>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</si>
  <si>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</si>
  <si>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</si>
  <si>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</si>
  <si>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</si>
  <si>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</si>
  <si>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</si>
  <si>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</si>
  <si>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</si>
  <si>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</si>
  <si>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</si>
  <si>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</si>
  <si>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</si>
  <si>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</si>
  <si>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</si>
  <si>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</si>
  <si>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</si>
  <si>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</si>
  <si>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</si>
  <si>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</si>
  <si>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</si>
  <si>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</si>
  <si>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</si>
  <si>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</si>
  <si>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</si>
  <si>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</si>
  <si>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</si>
  <si>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</si>
  <si>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</si>
  <si>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</si>
  <si>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</si>
  <si>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</si>
  <si>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</si>
  <si>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</si>
  <si>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</si>
  <si>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</si>
  <si>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</si>
  <si>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</si>
  <si>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</si>
  <si>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</si>
  <si>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</si>
  <si>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</si>
  <si>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</si>
  <si>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</si>
  <si>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</si>
  <si>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</si>
  <si>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</si>
  <si>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</si>
  <si>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</si>
  <si>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</si>
  <si>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</si>
  <si>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</si>
  <si>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</si>
  <si>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</si>
  <si>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</si>
  <si>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</si>
  <si>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</si>
  <si>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</si>
  <si>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</si>
  <si>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</si>
  <si>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</si>
  <si>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</si>
  <si>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</si>
  <si>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</si>
  <si>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</si>
  <si>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</si>
  <si>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</si>
  <si>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</si>
  <si>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</si>
  <si>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</si>
  <si>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</si>
  <si>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</si>
  <si>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</si>
  <si>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</si>
  <si>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</si>
  <si>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</si>
  <si>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</si>
  <si>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</si>
  <si>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</si>
  <si>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</si>
  <si>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</si>
  <si>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</si>
  <si>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</si>
  <si>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</si>
  <si>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</si>
  <si>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</si>
  <si>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</si>
  <si>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</si>
  <si>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</si>
  <si>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</si>
  <si>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</si>
  <si>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</si>
  <si>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</si>
  <si>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</si>
  <si>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</si>
  <si>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</si>
  <si>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</si>
  <si>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</si>
  <si>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</si>
  <si>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</si>
  <si>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</si>
  <si>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</si>
  <si>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</si>
  <si>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</si>
  <si>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</si>
  <si>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</si>
  <si>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</si>
  <si>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</si>
  <si>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</si>
  <si>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</si>
  <si>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</si>
  <si>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</si>
  <si>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</si>
  <si>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</si>
  <si>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</si>
  <si>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</si>
  <si>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</si>
  <si>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</si>
  <si>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</si>
  <si>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</si>
  <si>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</si>
  <si>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</si>
  <si>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</si>
  <si>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</si>
  <si>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</si>
  <si>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</si>
  <si>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</si>
  <si>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</si>
  <si>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</si>
  <si>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</si>
  <si>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</si>
  <si>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</si>
  <si>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</si>
  <si>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</si>
  <si>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</si>
  <si>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</si>
  <si>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</si>
  <si>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</si>
  <si>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</si>
  <si>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</si>
  <si>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</si>
  <si>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</si>
  <si>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</si>
  <si>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</si>
  <si>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</si>
  <si>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</si>
  <si>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</si>
  <si>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</si>
  <si>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</si>
  <si>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</si>
  <si>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</si>
  <si>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</si>
  <si>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</si>
  <si>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</si>
  <si>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</si>
  <si>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</si>
  <si>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</si>
  <si>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</si>
  <si>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</si>
  <si>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</si>
  <si>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</si>
  <si>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</si>
  <si>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</si>
  <si>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</si>
  <si>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</si>
  <si>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</si>
  <si>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</si>
  <si>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</si>
  <si>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</si>
  <si>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</si>
  <si>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</si>
  <si>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</si>
  <si>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</si>
  <si>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</si>
  <si>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</si>
  <si>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</si>
  <si>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</si>
  <si>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</si>
  <si>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</si>
  <si>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</si>
  <si>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</si>
  <si>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</si>
  <si>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</si>
  <si>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</si>
  <si>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</si>
  <si>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</si>
  <si>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</si>
  <si>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</si>
  <si>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</si>
  <si>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</si>
  <si>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</si>
  <si>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</si>
  <si>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</si>
  <si>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</si>
  <si>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</si>
  <si>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</si>
  <si>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</si>
  <si>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</si>
  <si>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</si>
  <si>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</si>
  <si>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</si>
  <si>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</si>
  <si>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</si>
  <si>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</si>
  <si>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</si>
  <si>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</si>
  <si>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</si>
  <si>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</si>
  <si>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</si>
  <si>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</si>
  <si>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</si>
  <si>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</si>
  <si>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</si>
  <si>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</si>
  <si>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</si>
  <si>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</si>
  <si>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</si>
  <si>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</si>
  <si>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</si>
  <si>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</si>
  <si>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</si>
  <si>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</si>
  <si>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</si>
  <si>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</si>
  <si>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</si>
  <si>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</si>
  <si>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</si>
  <si>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</si>
  <si>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</si>
  <si>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</si>
  <si>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</si>
  <si>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</si>
  <si>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</si>
  <si>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</si>
  <si>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</si>
  <si>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</si>
  <si>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</si>
  <si>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</si>
  <si>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</si>
  <si>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</si>
  <si>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</si>
  <si>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</si>
  <si>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</si>
  <si>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</si>
  <si>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</si>
  <si>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</si>
  <si>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</si>
  <si>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</si>
  <si>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</si>
  <si>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</si>
  <si>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</si>
  <si>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</si>
  <si>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</si>
  <si>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</si>
  <si>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</si>
  <si>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</si>
  <si>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</si>
  <si>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</si>
  <si>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</si>
  <si>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</si>
  <si>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</si>
  <si>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</si>
  <si>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</si>
  <si>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</si>
  <si>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</si>
  <si>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</si>
  <si>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</si>
  <si>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</si>
  <si>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</si>
  <si>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</si>
  <si>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</si>
  <si>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</si>
  <si>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</si>
  <si>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</si>
  <si>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</si>
  <si>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</si>
  <si>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</si>
  <si>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</si>
  <si>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</si>
  <si>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</si>
  <si>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</si>
  <si>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</si>
  <si>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</si>
  <si>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</si>
  <si>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</si>
  <si>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</si>
  <si>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</si>
  <si>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</si>
  <si>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</si>
  <si>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</si>
  <si>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</si>
  <si>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</si>
  <si>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</si>
  <si>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</si>
  <si>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</si>
  <si>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</si>
  <si>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</si>
  <si>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</si>
  <si>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</si>
  <si>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</si>
  <si>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</si>
  <si>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</si>
  <si>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</si>
  <si>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</si>
  <si>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</si>
  <si>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</si>
  <si>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</si>
  <si>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</si>
  <si>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</si>
  <si>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</si>
  <si>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</si>
  <si>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</si>
  <si>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</si>
  <si>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</si>
  <si>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</si>
  <si>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</si>
  <si>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</si>
  <si>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</si>
  <si>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</si>
  <si>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</si>
  <si>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</si>
  <si>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</si>
  <si>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</si>
  <si>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</si>
  <si>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</si>
  <si>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</si>
  <si>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</si>
  <si>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</si>
  <si>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</si>
  <si>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</si>
  <si>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</si>
  <si>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</si>
  <si>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</si>
  <si>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</si>
  <si>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</si>
  <si>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</si>
  <si>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</si>
  <si>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</si>
  <si>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</si>
  <si>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</si>
  <si>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</si>
  <si>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</si>
  <si>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</si>
  <si>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</si>
  <si>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</si>
  <si>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</si>
  <si>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</si>
  <si>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</si>
  <si>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</si>
  <si>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</si>
  <si>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</si>
  <si>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</si>
  <si>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</si>
  <si>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</si>
  <si>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</si>
  <si>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</si>
  <si>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</si>
  <si>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</si>
  <si>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</si>
  <si>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</si>
  <si>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</si>
  <si>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</si>
  <si>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</si>
  <si>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</si>
  <si>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</si>
  <si>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</si>
  <si>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</si>
  <si>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</si>
  <si>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</si>
  <si>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</si>
  <si>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</si>
  <si>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</si>
  <si>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</si>
  <si>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</si>
  <si>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</si>
  <si>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</si>
  <si>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</si>
  <si>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</si>
  <si>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</si>
  <si>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</si>
  <si>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</si>
  <si>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</si>
  <si>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</si>
  <si>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</si>
  <si>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</si>
  <si>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</si>
  <si>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</si>
  <si>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</si>
  <si>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</si>
  <si>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</si>
  <si>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</si>
  <si>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</si>
  <si>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</si>
  <si>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</si>
  <si>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</si>
  <si>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</si>
  <si>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</si>
  <si>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</si>
  <si>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</si>
  <si>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</si>
  <si>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</si>
  <si>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</si>
  <si>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</si>
  <si>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</si>
  <si>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</si>
  <si>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</si>
  <si>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</si>
  <si>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</si>
  <si>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</si>
  <si>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</si>
  <si>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</si>
  <si>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</si>
  <si>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</si>
  <si>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</si>
  <si>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</si>
  <si>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</si>
  <si>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</si>
  <si>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</si>
  <si>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</si>
  <si>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</si>
  <si>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</si>
  <si>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</si>
  <si>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</si>
  <si>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</si>
  <si>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</si>
  <si>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</si>
  <si>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</si>
  <si>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</si>
  <si>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</si>
  <si>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</si>
  <si>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</si>
  <si>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</si>
  <si>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</si>
  <si>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</si>
  <si>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</si>
  <si>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</si>
  <si>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</si>
  <si>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</si>
  <si>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</si>
  <si>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</si>
  <si>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</si>
  <si>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</si>
  <si>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</si>
  <si>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</si>
  <si>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</si>
  <si>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</si>
  <si>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</si>
  <si>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</si>
  <si>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</si>
  <si>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</si>
  <si>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</si>
  <si>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</si>
  <si>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</si>
  <si>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</si>
  <si>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</si>
  <si>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</si>
  <si>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</si>
  <si>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</si>
  <si>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</si>
  <si>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</si>
  <si>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</si>
  <si>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</si>
  <si>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</si>
  <si>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</si>
  <si>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</si>
  <si>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</si>
  <si>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</si>
  <si>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</si>
  <si>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</si>
  <si>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</si>
  <si>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</si>
  <si>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</si>
  <si>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</si>
  <si>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</si>
  <si>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</si>
  <si>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</si>
  <si>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</si>
  <si>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</si>
  <si>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</si>
  <si>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</si>
  <si>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</si>
  <si>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</si>
  <si>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</si>
  <si>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</si>
  <si>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</si>
  <si>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</si>
  <si>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</si>
  <si>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</si>
  <si>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</si>
  <si>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</si>
  <si>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</si>
  <si>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</si>
  <si>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</si>
  <si>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</si>
  <si>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</si>
  <si>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</si>
  <si>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</si>
  <si>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</si>
  <si>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</si>
  <si>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</si>
  <si>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</si>
  <si>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</si>
  <si>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</si>
  <si>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</si>
  <si>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</si>
  <si>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</si>
  <si>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</si>
  <si>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</si>
  <si>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</si>
  <si>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</si>
  <si>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</si>
  <si>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</si>
  <si>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</si>
  <si>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</si>
  <si>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</si>
  <si>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</si>
  <si>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</si>
  <si>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</si>
  <si>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</si>
  <si>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</si>
  <si>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</si>
  <si>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</si>
  <si>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</si>
  <si>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</si>
  <si>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</si>
  <si>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</si>
  <si>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</si>
  <si>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</si>
  <si>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</si>
  <si>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</si>
  <si>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</si>
  <si>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</si>
  <si>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</si>
  <si>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</si>
  <si>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</si>
  <si>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</si>
  <si>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</si>
  <si>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</si>
  <si>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</si>
  <si>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</si>
  <si>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</si>
  <si>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</si>
  <si>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</si>
  <si>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</si>
  <si>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</si>
  <si>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</si>
  <si>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</si>
  <si>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</si>
  <si>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</si>
  <si>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</si>
  <si>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</si>
  <si>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</si>
  <si>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</si>
  <si>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</si>
  <si>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</si>
  <si>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</si>
  <si>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</si>
  <si>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</si>
  <si>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</si>
  <si>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</si>
  <si>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</si>
  <si>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</si>
  <si>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</si>
  <si>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</si>
  <si>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</si>
  <si>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</si>
  <si>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</si>
  <si>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</si>
  <si>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</si>
  <si>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</si>
  <si>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</si>
  <si>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</si>
  <si>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</si>
  <si>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</si>
  <si>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</si>
  <si>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</si>
  <si>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</si>
  <si>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</si>
  <si>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</si>
  <si>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</si>
  <si>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</si>
  <si>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</si>
  <si>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</si>
  <si>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</si>
  <si>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</si>
  <si>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</si>
  <si>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</si>
  <si>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</si>
  <si>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</si>
  <si>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</si>
  <si>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</si>
  <si>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</si>
  <si>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</si>
  <si>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</si>
  <si>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</si>
  <si>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</si>
  <si>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</si>
  <si>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</si>
  <si>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</si>
  <si>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</si>
  <si>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</si>
  <si>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</si>
  <si>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</si>
  <si>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</si>
  <si>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</si>
  <si>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</si>
  <si>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</si>
  <si>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</si>
  <si>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</si>
  <si>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</si>
  <si>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</si>
  <si>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</si>
  <si>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</si>
  <si>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</si>
  <si>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</si>
  <si>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</si>
  <si>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</si>
  <si>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</si>
  <si>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</si>
  <si>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</si>
  <si>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</si>
  <si>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</si>
  <si>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</si>
  <si>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</si>
  <si>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</si>
  <si>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</si>
  <si>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</si>
  <si>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</si>
  <si>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</si>
  <si>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</si>
  <si>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</si>
  <si>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</si>
  <si>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</si>
  <si>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</si>
  <si>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</si>
  <si>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</si>
  <si>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</si>
  <si>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</si>
  <si>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</si>
  <si>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</si>
  <si>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</si>
  <si>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</si>
  <si>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</si>
  <si>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</si>
  <si>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</si>
  <si>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</si>
  <si>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</si>
  <si>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</si>
  <si>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</si>
  <si>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</si>
  <si>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</si>
  <si>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</si>
  <si>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</si>
  <si>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</si>
  <si>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</si>
  <si>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</si>
  <si>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</si>
  <si>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</si>
  <si>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</si>
  <si>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</si>
  <si>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</si>
  <si>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</si>
  <si>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</si>
  <si>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</si>
  <si>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</si>
  <si>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</si>
  <si>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</si>
  <si>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</si>
  <si>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</si>
  <si>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</si>
  <si>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</si>
  <si>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</si>
  <si>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</si>
  <si>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</si>
  <si>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</si>
  <si>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</si>
  <si>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</si>
  <si>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</si>
  <si>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</si>
  <si>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</si>
  <si>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</si>
  <si>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</si>
  <si>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</si>
  <si>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</si>
  <si>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</si>
  <si>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</si>
  <si>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</si>
  <si>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</si>
  <si>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</si>
  <si>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</si>
  <si>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</si>
  <si>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</si>
  <si>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</si>
  <si>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</si>
  <si>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</si>
  <si>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</si>
  <si>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</si>
  <si>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</si>
  <si>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</si>
  <si>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</si>
  <si>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</si>
  <si>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</si>
  <si>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</si>
  <si>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</si>
  <si>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</si>
  <si>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</si>
  <si>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</si>
  <si>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</si>
  <si>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</si>
  <si>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</si>
  <si>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</si>
  <si>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</si>
  <si>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</si>
  <si>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</si>
  <si>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</si>
  <si>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</si>
  <si>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</si>
  <si>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</si>
  <si>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</si>
  <si>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</si>
  <si>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</si>
  <si>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</si>
  <si>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</si>
  <si>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</si>
  <si>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</si>
  <si>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</si>
  <si>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</si>
  <si>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</si>
  <si>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</si>
  <si>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</si>
  <si>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</si>
  <si>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</si>
  <si>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</si>
  <si>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</si>
  <si>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</si>
  <si>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</si>
  <si>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</si>
  <si>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</si>
  <si>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</si>
  <si>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</si>
  <si>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</si>
  <si>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</si>
  <si>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</si>
  <si>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</si>
  <si>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</si>
  <si>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</si>
  <si>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</si>
  <si>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</si>
  <si>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</si>
  <si>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</si>
  <si>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</si>
  <si>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</si>
  <si>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</si>
  <si>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</si>
  <si>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</si>
  <si>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</si>
  <si>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</si>
  <si>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</si>
  <si>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</si>
  <si>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</si>
  <si>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</si>
  <si>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</si>
  <si>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</si>
  <si>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</si>
  <si>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</si>
  <si>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</si>
  <si>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</si>
  <si>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</si>
  <si>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</si>
  <si>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</si>
  <si>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</si>
  <si>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</si>
  <si>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</si>
  <si>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</si>
  <si>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</si>
  <si>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</si>
  <si>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</si>
  <si>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</si>
  <si>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</si>
  <si>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</si>
  <si>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</si>
  <si>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</si>
  <si>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</si>
  <si>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</si>
  <si>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</si>
  <si>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</si>
  <si>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</si>
  <si>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</si>
  <si>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</si>
  <si>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</si>
  <si>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</si>
  <si>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</si>
  <si>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</si>
  <si>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</si>
  <si>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</si>
  <si>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</si>
  <si>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</si>
  <si>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</si>
  <si>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</si>
  <si>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</si>
  <si>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</si>
  <si>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</si>
  <si>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</si>
  <si>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</si>
  <si>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</si>
  <si>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</si>
  <si>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</si>
  <si>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</si>
  <si>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</si>
  <si>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</si>
  <si>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</si>
  <si>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</si>
  <si>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</si>
  <si>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</si>
  <si>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</si>
  <si>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</si>
  <si>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</si>
  <si>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</si>
  <si>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</si>
  <si>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</si>
  <si>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</si>
  <si>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</si>
  <si>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</si>
  <si>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</si>
  <si>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</si>
  <si>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</si>
  <si>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</si>
  <si>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</si>
  <si>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</si>
  <si>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</si>
  <si>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</si>
  <si>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</si>
  <si>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</si>
  <si>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</si>
  <si>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</si>
  <si>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</si>
  <si>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</si>
  <si>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</si>
  <si>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</si>
  <si>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</si>
  <si>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</si>
  <si>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</si>
  <si>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</si>
  <si>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</si>
  <si>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</si>
  <si>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</si>
  <si>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</si>
  <si>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</si>
  <si>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</si>
  <si>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</si>
  <si>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</si>
  <si>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</si>
  <si>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</si>
  <si>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</si>
  <si>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</si>
  <si>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</si>
  <si>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</si>
  <si>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</si>
  <si>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</si>
  <si>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</si>
  <si>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</si>
  <si>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</si>
  <si>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</si>
  <si>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</si>
  <si>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</si>
  <si>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</si>
  <si>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</si>
  <si>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</si>
  <si>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</si>
  <si>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</si>
  <si>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</si>
  <si>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</si>
  <si>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</si>
  <si>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</si>
  <si>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</si>
  <si>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</si>
  <si>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</si>
  <si>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</si>
  <si>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</si>
  <si>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</si>
  <si>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</si>
  <si>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</si>
  <si>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</si>
  <si>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</si>
  <si>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</si>
  <si>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</si>
  <si>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</si>
  <si>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</si>
  <si>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</si>
  <si>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</si>
  <si>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</si>
  <si>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</si>
  <si>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</si>
  <si>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</si>
  <si>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</si>
  <si>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</si>
  <si>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</si>
  <si>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</si>
  <si>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</si>
  <si>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</si>
  <si>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</si>
  <si>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</si>
  <si>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</si>
  <si>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</si>
  <si>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</si>
  <si>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</si>
  <si>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</si>
  <si>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</si>
  <si>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</si>
  <si>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</si>
  <si>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</si>
  <si>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</si>
  <si>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</si>
  <si>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</si>
  <si>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</si>
  <si>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</si>
  <si>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</si>
  <si>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</si>
  <si>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</si>
  <si>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</si>
  <si>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</si>
  <si>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</si>
  <si>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</si>
  <si>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</si>
  <si>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</si>
  <si>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</si>
  <si>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</si>
  <si>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</si>
  <si>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</si>
  <si>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</si>
  <si>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</si>
  <si>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</si>
  <si>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</si>
  <si>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</si>
  <si>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</si>
  <si>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</si>
  <si>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</si>
  <si>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</si>
  <si>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</si>
  <si>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</si>
  <si>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</si>
  <si>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</si>
  <si>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</si>
  <si>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</si>
  <si>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</si>
  <si>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</si>
  <si>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</si>
  <si>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</si>
  <si>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</si>
  <si>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</si>
  <si>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</si>
  <si>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</si>
  <si>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</si>
  <si>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</si>
  <si>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</si>
  <si>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</si>
  <si>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</si>
  <si>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</si>
  <si>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</si>
  <si>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</si>
  <si>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</si>
  <si>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</si>
  <si>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</si>
  <si>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</si>
  <si>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</si>
  <si>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</si>
  <si>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</si>
  <si>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</si>
  <si>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</si>
  <si>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</si>
  <si>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</si>
  <si>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</si>
  <si>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</si>
  <si>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</si>
  <si>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</si>
  <si>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</si>
  <si>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</si>
  <si>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</si>
  <si>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</si>
  <si>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</si>
  <si>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</si>
  <si>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</si>
  <si>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</si>
  <si>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</si>
  <si>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</si>
  <si>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</si>
  <si>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</si>
  <si>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</si>
  <si>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</si>
  <si>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</si>
  <si>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</si>
  <si>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</si>
  <si>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</si>
  <si>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</si>
  <si>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</si>
  <si>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</si>
  <si>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</si>
  <si>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</si>
  <si>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</si>
  <si>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</si>
  <si>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</si>
  <si>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</si>
  <si>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</si>
  <si>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</si>
  <si>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</si>
  <si>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</si>
  <si>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</si>
  <si>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</si>
  <si>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</si>
  <si>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</si>
  <si>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</si>
  <si>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</si>
  <si>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</si>
  <si>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</si>
  <si>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</si>
  <si>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</si>
  <si>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</si>
  <si>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</si>
  <si>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</si>
  <si>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</si>
  <si>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</si>
  <si>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</si>
  <si>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</si>
  <si>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</si>
  <si>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</si>
  <si>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</si>
  <si>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</si>
  <si>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</si>
  <si>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</si>
  <si>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</si>
  <si>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</si>
  <si>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</si>
  <si>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</si>
  <si>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</si>
  <si>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</si>
  <si>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</si>
  <si>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</si>
  <si>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</si>
  <si>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</si>
  <si>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</si>
  <si>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</si>
  <si>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</si>
  <si>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</si>
  <si>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</si>
  <si>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</si>
  <si>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</si>
  <si>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</si>
  <si>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</si>
  <si>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</si>
  <si>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</si>
  <si>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</si>
  <si>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</si>
  <si>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</si>
  <si>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</si>
  <si>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</si>
  <si>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</si>
  <si>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</si>
  <si>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</si>
  <si>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</si>
  <si>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</si>
  <si>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</si>
  <si>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</si>
  <si>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</si>
  <si>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</si>
  <si>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</si>
  <si>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</si>
  <si>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</si>
  <si>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</si>
  <si>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</si>
  <si>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</si>
  <si>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</si>
  <si>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</si>
  <si>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</si>
  <si>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</si>
  <si>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</si>
  <si>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</si>
  <si>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</si>
  <si>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</si>
  <si>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</si>
  <si>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</si>
  <si>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</si>
  <si>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</si>
  <si>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</si>
  <si>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</si>
  <si>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</si>
  <si>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</si>
  <si>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</si>
  <si>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</si>
  <si>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</si>
  <si>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</si>
  <si>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</si>
  <si>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</si>
  <si>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</si>
  <si>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</si>
  <si>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</si>
  <si>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</si>
  <si>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</si>
  <si>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</si>
  <si>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</si>
  <si>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</si>
  <si>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</si>
  <si>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</si>
  <si>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</si>
  <si>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</si>
  <si>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</si>
  <si>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</si>
  <si>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</si>
  <si>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</si>
  <si>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</si>
  <si>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</si>
  <si>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</si>
  <si>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</si>
  <si>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</si>
  <si>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</si>
  <si>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</si>
  <si>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</si>
  <si>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</si>
  <si>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</si>
  <si>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</si>
  <si>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</si>
  <si>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</si>
  <si>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</si>
  <si>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</si>
  <si>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</si>
  <si>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</si>
  <si>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</si>
  <si>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</si>
  <si>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</si>
  <si>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</si>
  <si>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</si>
  <si>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</si>
  <si>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</si>
  <si>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</si>
  <si>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</si>
  <si>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</si>
  <si>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</si>
  <si>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</si>
  <si>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</si>
  <si>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</si>
  <si>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</si>
  <si>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</si>
  <si>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</si>
  <si>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</si>
  <si>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</si>
  <si>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</si>
  <si>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</si>
  <si>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</si>
  <si>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</si>
  <si>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</si>
  <si>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</si>
  <si>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</si>
  <si>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</si>
  <si>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</si>
  <si>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</si>
  <si>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</si>
  <si>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</si>
  <si>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</si>
  <si>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</si>
  <si>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</si>
  <si>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</si>
  <si>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</si>
  <si>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</si>
  <si>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</si>
  <si>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</si>
  <si>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</si>
  <si>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</si>
  <si>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</si>
  <si>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</si>
  <si>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</si>
  <si>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</si>
  <si>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</si>
  <si>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</si>
  <si>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</si>
  <si>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</si>
  <si>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</si>
  <si>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</si>
  <si>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</si>
  <si>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</si>
  <si>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</si>
  <si>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</si>
  <si>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</si>
  <si>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</si>
  <si>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</si>
  <si>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</si>
  <si>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</si>
  <si>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</si>
  <si>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</si>
  <si>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</si>
  <si>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</si>
  <si>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</si>
  <si>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</si>
  <si>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</si>
  <si>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</si>
  <si>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</si>
  <si>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</si>
  <si>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</si>
  <si>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</si>
  <si>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</si>
  <si>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</si>
  <si>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</si>
  <si>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</si>
  <si>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</si>
  <si>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</si>
  <si>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</si>
  <si>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</si>
  <si>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</si>
  <si>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</si>
  <si>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</si>
  <si>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</si>
  <si>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</si>
  <si>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</si>
  <si>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</si>
  <si>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</si>
  <si>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</si>
  <si>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</si>
  <si>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</si>
  <si>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</si>
  <si>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</si>
  <si>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</si>
  <si>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</si>
  <si>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</si>
  <si>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</si>
  <si>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</si>
  <si>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</si>
  <si>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</si>
  <si>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</si>
  <si>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</si>
  <si>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</si>
  <si>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</si>
  <si>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</si>
  <si>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</si>
  <si>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</si>
  <si>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</si>
  <si>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</si>
  <si>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</si>
  <si>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</si>
  <si>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</si>
  <si>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</si>
  <si>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</si>
  <si>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</si>
  <si>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</si>
  <si>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</si>
  <si>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</si>
  <si>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</si>
  <si>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</si>
  <si>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</si>
  <si>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</si>
  <si>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</si>
  <si>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</si>
  <si>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</si>
  <si>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</si>
  <si>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</si>
  <si>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</si>
  <si>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</si>
  <si>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</si>
  <si>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</si>
  <si>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</si>
  <si>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</si>
  <si>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</si>
  <si>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</si>
  <si>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</si>
  <si>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</si>
  <si>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</si>
  <si>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</si>
  <si>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</si>
  <si>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</si>
  <si>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</si>
  <si>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</si>
  <si>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</si>
  <si>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</si>
  <si>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</si>
  <si>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</si>
  <si>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</si>
  <si>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</si>
  <si>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</si>
  <si>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</si>
  <si>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</si>
  <si>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</si>
  <si>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</si>
  <si>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</si>
  <si>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</si>
  <si>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</si>
  <si>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</si>
  <si>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</si>
  <si>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</si>
  <si>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</si>
  <si>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</si>
  <si>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</si>
  <si>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</si>
  <si>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</si>
  <si>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</si>
  <si>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</si>
  <si>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</si>
  <si>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</si>
  <si>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</si>
  <si>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</si>
  <si>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</si>
  <si>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</si>
  <si>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</si>
  <si>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</si>
  <si>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</si>
  <si>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</si>
  <si>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</si>
  <si>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</si>
  <si>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</si>
  <si>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</si>
  <si>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</si>
  <si>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</si>
  <si>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</si>
  <si>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</si>
  <si>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</si>
  <si>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</si>
  <si>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</si>
  <si>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</si>
  <si>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</si>
  <si>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</si>
  <si>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</si>
  <si>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</si>
  <si>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</si>
  <si>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</si>
  <si>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</si>
  <si>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</si>
  <si>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</si>
  <si>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</si>
  <si>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</si>
  <si>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</si>
  <si>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</si>
  <si>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</si>
  <si>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</si>
  <si>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</si>
  <si>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</si>
  <si>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</si>
  <si>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</si>
  <si>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</si>
  <si>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</si>
  <si>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</si>
  <si>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</si>
  <si>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</si>
  <si>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</si>
  <si>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</si>
  <si>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</si>
  <si>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</si>
  <si>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</si>
  <si>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</si>
  <si>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</si>
  <si>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</si>
  <si>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</si>
  <si>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</si>
  <si>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</si>
  <si>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</si>
  <si>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</si>
  <si>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</si>
  <si>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</si>
  <si>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</si>
  <si>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</si>
  <si>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</si>
  <si>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</si>
  <si>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</si>
  <si>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</si>
  <si>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</si>
  <si>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</si>
  <si>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</si>
  <si>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</si>
  <si>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</si>
  <si>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</si>
  <si>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</si>
  <si>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</si>
  <si>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</si>
  <si>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</si>
  <si>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</si>
  <si>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</si>
  <si>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</si>
  <si>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</si>
  <si>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</si>
  <si>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</si>
  <si>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</si>
  <si>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</si>
  <si>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</si>
  <si>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</si>
  <si>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</si>
  <si>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</si>
  <si>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</si>
  <si>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</si>
  <si>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</si>
  <si>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</si>
  <si>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</si>
  <si>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</si>
  <si>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</si>
  <si>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</si>
  <si>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</si>
  <si>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</si>
  <si>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</si>
  <si>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</si>
  <si>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</si>
  <si>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</si>
  <si>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</si>
  <si>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</si>
  <si>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</si>
  <si>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</si>
  <si>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</si>
  <si>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</si>
  <si>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</si>
  <si>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</si>
  <si>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</si>
  <si>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</si>
  <si>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</si>
  <si>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</si>
  <si>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</si>
  <si>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</si>
  <si>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</si>
  <si>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</si>
  <si>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</si>
  <si>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</si>
  <si>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</si>
  <si>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</si>
  <si>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</si>
  <si>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</si>
  <si>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</si>
  <si>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</si>
  <si>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</si>
  <si>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</si>
  <si>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</si>
  <si>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</si>
  <si>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</si>
  <si>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</si>
  <si>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</si>
  <si>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</si>
  <si>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</si>
  <si>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</si>
  <si>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</si>
  <si>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</si>
  <si>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</si>
  <si>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</si>
  <si>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</si>
  <si>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</si>
  <si>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</si>
  <si>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</si>
  <si>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</si>
  <si>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</si>
  <si>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</si>
  <si>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</si>
  <si>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</si>
  <si>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</si>
  <si>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</si>
  <si>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</si>
  <si>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</si>
  <si>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</si>
  <si>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</si>
  <si>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</si>
  <si>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</si>
  <si>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</si>
  <si>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</si>
  <si>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</si>
  <si>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</si>
  <si>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</si>
  <si>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</si>
  <si>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</si>
  <si>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</si>
  <si>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</si>
  <si>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</si>
  <si>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</si>
  <si>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</si>
  <si>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</si>
  <si>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</si>
  <si>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</si>
  <si>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</si>
  <si>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</si>
  <si>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</si>
  <si>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</si>
  <si>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</si>
  <si>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</si>
  <si>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</si>
  <si>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</si>
  <si>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</si>
  <si>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</si>
  <si>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</si>
  <si>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</si>
  <si>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</si>
  <si>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</si>
  <si>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</si>
  <si>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</si>
  <si>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</si>
  <si>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</si>
  <si>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</si>
  <si>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</si>
  <si>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</si>
  <si>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</si>
  <si>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</si>
  <si>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</si>
  <si>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</si>
  <si>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</si>
  <si>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</si>
  <si>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</si>
  <si>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</si>
  <si>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</si>
  <si>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</si>
  <si>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</si>
  <si>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</si>
  <si>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</si>
  <si>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</si>
  <si>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</si>
  <si>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</si>
  <si>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</si>
  <si>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</si>
  <si>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</si>
  <si>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</si>
  <si>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</si>
  <si>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</si>
  <si>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</si>
  <si>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</si>
  <si>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</si>
  <si>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</si>
  <si>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</si>
  <si>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</si>
  <si>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</si>
  <si>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</si>
  <si>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</si>
  <si>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</si>
  <si>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</si>
  <si>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</si>
  <si>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</si>
  <si>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</si>
  <si>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</si>
  <si>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</si>
  <si>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</si>
  <si>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</si>
  <si>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</si>
  <si>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</si>
  <si>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</si>
  <si>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</si>
  <si>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</si>
  <si>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</si>
  <si>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</si>
  <si>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</si>
  <si>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</si>
  <si>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</si>
  <si>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</si>
  <si>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</si>
  <si>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</si>
  <si>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</si>
  <si>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</si>
  <si>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</si>
  <si>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</si>
  <si>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</si>
  <si>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</si>
  <si>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</si>
  <si>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</si>
  <si>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</si>
  <si>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</si>
  <si>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</si>
  <si>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</si>
  <si>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</si>
  <si>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</si>
  <si>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</si>
  <si>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</si>
  <si>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</si>
  <si>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</si>
  <si>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</si>
  <si>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</si>
  <si>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</si>
  <si>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</si>
  <si>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</si>
  <si>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</si>
  <si>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</si>
  <si>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</si>
  <si>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</si>
  <si>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</si>
  <si>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</si>
  <si>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</si>
  <si>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</si>
  <si>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</si>
  <si>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</si>
  <si>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</si>
  <si>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</si>
  <si>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</si>
  <si>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</si>
  <si>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</si>
  <si>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</si>
  <si>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</si>
  <si>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</si>
  <si>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</si>
  <si>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</si>
  <si>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</si>
  <si>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</si>
  <si>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</si>
  <si>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</si>
  <si>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</si>
  <si>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</si>
  <si>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</si>
  <si>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</si>
  <si>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</si>
  <si>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</si>
  <si>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</si>
  <si>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</si>
  <si>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</si>
  <si>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</si>
  <si>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</si>
  <si>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</si>
  <si>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</si>
  <si>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</si>
  <si>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</si>
  <si>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</si>
  <si>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</si>
  <si>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</si>
  <si>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</si>
  <si>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</si>
  <si>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</si>
  <si>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</si>
  <si>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</si>
  <si>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</si>
  <si>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</si>
  <si>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</si>
  <si>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</si>
  <si>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</si>
  <si>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</si>
  <si>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</si>
  <si>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</si>
  <si>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</si>
  <si>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</si>
  <si>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</si>
  <si>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</si>
  <si>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</si>
  <si>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</si>
  <si>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</si>
  <si>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</si>
  <si>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</si>
  <si>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</si>
  <si>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</si>
  <si>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</si>
  <si>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</si>
  <si>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</si>
  <si>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</si>
  <si>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</si>
  <si>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</si>
  <si>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</si>
  <si>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</si>
  <si>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</si>
  <si>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</si>
  <si>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</si>
  <si>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</si>
  <si>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</si>
  <si>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</si>
  <si>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</si>
  <si>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</si>
  <si>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</si>
  <si>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</si>
  <si>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</si>
  <si>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</si>
  <si>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</si>
  <si>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</si>
  <si>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</si>
  <si>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</si>
  <si>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</si>
  <si>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</si>
  <si>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</si>
  <si>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</si>
  <si>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</si>
  <si>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</si>
  <si>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</si>
  <si>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</si>
  <si>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</si>
  <si>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</si>
  <si>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</si>
  <si>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</si>
  <si>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</si>
  <si>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</si>
  <si>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</si>
  <si>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</si>
  <si>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</si>
  <si>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</si>
  <si>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</si>
  <si>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</si>
  <si>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</si>
  <si>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</si>
  <si>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</si>
  <si>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</si>
  <si>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</si>
  <si>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</si>
  <si>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</si>
  <si>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</si>
  <si>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</si>
  <si>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</si>
  <si>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</si>
  <si>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</si>
  <si>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</si>
  <si>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</si>
  <si>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</si>
  <si>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</si>
  <si>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</si>
  <si>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</si>
  <si>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</si>
  <si>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</si>
  <si>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</si>
  <si>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</si>
  <si>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</si>
  <si>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</si>
  <si>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</si>
  <si>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</si>
  <si>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</si>
  <si>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</si>
  <si>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</si>
  <si>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</si>
  <si>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</si>
  <si>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</si>
  <si>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</si>
  <si>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</si>
  <si>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</si>
  <si>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</si>
  <si>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</si>
  <si>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</si>
  <si>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</si>
  <si>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</si>
  <si>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</si>
  <si>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</si>
  <si>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</si>
  <si>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</si>
  <si>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</si>
  <si>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</si>
  <si>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</si>
  <si>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</si>
  <si>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</si>
  <si>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</si>
  <si>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</si>
  <si>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</si>
  <si>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</si>
  <si>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</si>
  <si>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</si>
  <si>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</si>
  <si>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</si>
  <si>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</si>
  <si>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</si>
  <si>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</si>
  <si>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</si>
  <si>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</si>
  <si>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</si>
  <si>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</si>
  <si>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</si>
  <si>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</si>
  <si>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</si>
  <si>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</si>
  <si>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</si>
  <si>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</si>
  <si>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</si>
  <si>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</si>
  <si>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</si>
  <si>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</si>
  <si>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</si>
  <si>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</si>
  <si>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</si>
  <si>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</si>
  <si>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</si>
  <si>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</si>
  <si>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</si>
  <si>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</si>
  <si>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</si>
  <si>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</si>
  <si>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</si>
  <si>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</si>
  <si>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</si>
  <si>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</si>
  <si>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</si>
  <si>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</si>
  <si>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</si>
  <si>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</si>
  <si>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</si>
  <si>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</si>
  <si>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</si>
  <si>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</si>
  <si>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</si>
  <si>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</si>
  <si>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</si>
  <si>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</si>
  <si>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</si>
  <si>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</si>
  <si>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</si>
  <si>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</si>
  <si>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</si>
  <si>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</si>
  <si>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</si>
  <si>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</si>
  <si>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</si>
  <si>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</si>
  <si>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</si>
  <si>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</si>
  <si>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</si>
  <si>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</si>
  <si>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</si>
  <si>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</si>
  <si>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</si>
  <si>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</si>
  <si>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</si>
  <si>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</si>
  <si>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</si>
  <si>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</si>
  <si>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</si>
  <si>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</si>
  <si>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</si>
  <si>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</si>
  <si>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</si>
  <si>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</si>
  <si>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</si>
  <si>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</si>
  <si>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</si>
  <si>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</si>
  <si>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</si>
  <si>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</si>
  <si>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</si>
  <si>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</si>
  <si>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</si>
  <si>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</si>
  <si>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</si>
  <si>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</si>
  <si>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</si>
  <si>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</si>
  <si>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</si>
  <si>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</si>
  <si>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</si>
  <si>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</si>
  <si>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</si>
  <si>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</si>
  <si>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</si>
  <si>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</si>
  <si>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</si>
  <si>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</si>
  <si>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</si>
  <si>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</si>
  <si>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</si>
  <si>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</si>
  <si>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</si>
  <si>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</si>
  <si>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</si>
  <si>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</si>
  <si>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</si>
  <si>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</si>
  <si>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</si>
  <si>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</si>
  <si>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</si>
  <si>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</si>
  <si>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</si>
  <si>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</si>
  <si>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</si>
  <si>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</si>
  <si>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</si>
  <si>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</si>
  <si>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</si>
  <si>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</si>
  <si>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</si>
  <si>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</si>
  <si>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</si>
  <si>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</si>
  <si>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</si>
  <si>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</si>
  <si>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</si>
  <si>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</si>
  <si>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</si>
  <si>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</si>
  <si>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</si>
  <si>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</si>
  <si>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</si>
  <si>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</si>
  <si>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</si>
  <si>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</si>
  <si>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</si>
  <si>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</si>
  <si>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</si>
  <si>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</si>
  <si>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</si>
  <si>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</si>
  <si>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</si>
  <si>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</si>
  <si>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</si>
  <si>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</si>
  <si>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</si>
  <si>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</si>
  <si>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</si>
  <si>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</si>
  <si>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</si>
  <si>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</si>
  <si>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</si>
  <si>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</si>
  <si>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</si>
  <si>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</si>
  <si>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</si>
  <si>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</si>
  <si>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</si>
  <si>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</si>
  <si>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</si>
  <si>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</si>
  <si>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</si>
  <si>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</si>
  <si>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</si>
  <si>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</si>
  <si>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</si>
  <si>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</si>
  <si>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</si>
  <si>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</si>
  <si>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</si>
  <si>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</si>
  <si>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</si>
  <si>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</si>
  <si>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</si>
  <si>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</si>
  <si>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</si>
  <si>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</si>
  <si>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</si>
  <si>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</si>
  <si>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</si>
  <si>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</si>
  <si>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</si>
  <si>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</si>
  <si>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</si>
  <si>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</si>
  <si>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</si>
  <si>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</si>
  <si>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</si>
  <si>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</si>
  <si>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</si>
  <si>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</si>
  <si>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</si>
  <si>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</si>
  <si>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</si>
  <si>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</si>
  <si>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</si>
  <si>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</si>
  <si>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</si>
  <si>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</si>
  <si>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</si>
  <si>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</si>
  <si>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</si>
  <si>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</si>
  <si>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</si>
  <si>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</si>
  <si>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</si>
  <si>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</si>
  <si>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</si>
  <si>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</si>
  <si>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</si>
  <si>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</si>
  <si>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</si>
  <si>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</si>
  <si>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</si>
  <si>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</si>
  <si>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</si>
  <si>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</si>
  <si>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</si>
  <si>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</si>
  <si>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</si>
  <si>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</si>
  <si>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</si>
  <si>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</si>
  <si>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</si>
  <si>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</si>
  <si>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</si>
  <si>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</si>
  <si>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</si>
  <si>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</si>
  <si>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</si>
  <si>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</si>
  <si>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</si>
  <si>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</si>
  <si>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</si>
  <si>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</si>
  <si>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</si>
  <si>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</si>
  <si>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</si>
  <si>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</si>
  <si>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</si>
  <si>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</si>
  <si>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</si>
  <si>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</si>
  <si>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</si>
  <si>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</si>
  <si>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</si>
  <si>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</si>
  <si>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</si>
  <si>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</si>
  <si>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</si>
  <si>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</si>
  <si>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</si>
  <si>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</si>
  <si>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</si>
  <si>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</si>
  <si>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</si>
  <si>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</si>
  <si>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</si>
  <si>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</si>
  <si>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</si>
  <si>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</si>
  <si>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</si>
  <si>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</si>
  <si>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</si>
  <si>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</si>
  <si>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</si>
  <si>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</si>
  <si>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</si>
  <si>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</si>
  <si>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</si>
  <si>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</si>
  <si>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</si>
  <si>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</si>
  <si>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</si>
  <si>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</si>
  <si>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</si>
  <si>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</si>
  <si>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</si>
  <si>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</si>
  <si>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</si>
  <si>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</si>
  <si>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</si>
  <si>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</si>
  <si>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</si>
  <si>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</si>
  <si>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</si>
  <si>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</si>
  <si>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</si>
  <si>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</si>
  <si>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</si>
  <si>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</si>
  <si>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</si>
  <si>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</si>
  <si>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</si>
  <si>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</si>
  <si>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</si>
  <si>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</si>
  <si>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</si>
  <si>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</si>
  <si>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</si>
  <si>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</si>
  <si>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</si>
  <si>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</si>
  <si>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</si>
  <si>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</si>
  <si>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</si>
  <si>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</si>
  <si>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</si>
  <si>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</si>
  <si>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</si>
  <si>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</si>
  <si>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</si>
  <si>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</si>
  <si>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</si>
  <si>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</si>
  <si>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</si>
  <si>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</si>
  <si>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</si>
  <si>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</si>
  <si>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</si>
  <si>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</si>
  <si>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</si>
  <si>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</si>
  <si>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</si>
  <si>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</si>
  <si>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</si>
  <si>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</si>
  <si>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</si>
  <si>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</si>
  <si>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</si>
  <si>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</si>
  <si>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</si>
  <si>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</si>
  <si>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</si>
  <si>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</si>
  <si>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</si>
  <si>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</si>
  <si>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</si>
  <si>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</si>
  <si>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</si>
  <si>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</si>
  <si>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</si>
  <si>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</si>
  <si>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</si>
  <si>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</si>
  <si>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</si>
  <si>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</si>
  <si>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</si>
  <si>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</si>
  <si>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</si>
  <si>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</si>
  <si>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</si>
  <si>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</si>
  <si>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</si>
  <si>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</si>
  <si>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</si>
  <si>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</si>
  <si>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</si>
  <si>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</si>
  <si>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</si>
  <si>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</si>
  <si>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</si>
  <si>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</si>
  <si>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</si>
  <si>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</si>
  <si>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</si>
  <si>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</si>
  <si>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</si>
  <si>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</si>
  <si>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</si>
  <si>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</si>
  <si>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</si>
  <si>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</si>
  <si>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</si>
  <si>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</si>
  <si>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</si>
  <si>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</si>
  <si>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</si>
  <si>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</si>
  <si>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</si>
  <si>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</si>
  <si>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</si>
  <si>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</si>
  <si>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</si>
  <si>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</si>
  <si>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</si>
  <si>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</si>
  <si>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</si>
  <si>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</si>
  <si>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</si>
  <si>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</si>
  <si>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</si>
  <si>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</si>
  <si>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</si>
  <si>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</si>
  <si>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</si>
  <si>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</si>
  <si>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</si>
  <si>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</si>
  <si>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</si>
  <si>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</si>
  <si>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</si>
  <si>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</si>
  <si>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</si>
  <si>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</si>
  <si>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</si>
  <si>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</si>
  <si>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</si>
  <si>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</si>
  <si>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</si>
  <si>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</si>
  <si>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</si>
  <si>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</si>
  <si>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</si>
  <si>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</si>
  <si>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</si>
  <si>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</si>
  <si>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</si>
  <si>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</si>
  <si>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</si>
  <si>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</si>
  <si>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</si>
  <si>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</si>
  <si>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</si>
  <si>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</si>
  <si>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</si>
  <si>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</si>
  <si>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</si>
  <si>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</si>
  <si>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</si>
  <si>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</si>
  <si>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</si>
  <si>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</si>
  <si>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</si>
  <si>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</si>
  <si>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</si>
  <si>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</si>
  <si>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</si>
  <si>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</si>
  <si>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</si>
  <si>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</si>
  <si>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</si>
  <si>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</si>
  <si>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</si>
  <si>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</si>
  <si>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</si>
  <si>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</si>
  <si>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</si>
  <si>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</si>
  <si>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</si>
  <si>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</si>
  <si>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</si>
  <si>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</si>
  <si>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</si>
  <si>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</si>
  <si>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</si>
  <si>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</si>
  <si>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</si>
  <si>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</si>
  <si>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</si>
  <si>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</si>
  <si>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</si>
  <si>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</si>
  <si>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</si>
  <si>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</si>
  <si>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</si>
  <si>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</si>
  <si>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</si>
  <si>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</si>
  <si>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</si>
  <si>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</si>
  <si>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</si>
  <si>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</si>
  <si>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</si>
  <si>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</si>
  <si>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</si>
  <si>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</si>
  <si>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</si>
  <si>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</si>
  <si>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</si>
  <si>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</si>
  <si>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</si>
  <si>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</si>
  <si>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</si>
  <si>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</si>
  <si>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</si>
  <si>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</si>
  <si>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</si>
  <si>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</si>
  <si>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</si>
  <si>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</si>
  <si>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</si>
  <si>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</si>
  <si>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</si>
  <si>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</si>
  <si>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</si>
  <si>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</si>
  <si>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</si>
  <si>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</si>
  <si>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</si>
  <si>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</si>
  <si>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</si>
  <si>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</si>
  <si>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</si>
  <si>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</si>
  <si>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</si>
  <si>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</si>
  <si>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</si>
  <si>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</si>
  <si>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</si>
  <si>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</si>
  <si>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</si>
  <si>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</si>
  <si>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</si>
  <si>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</si>
  <si>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</si>
  <si>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</si>
  <si>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</si>
  <si>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</si>
  <si>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</si>
  <si>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</si>
  <si>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</si>
  <si>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</si>
  <si>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</si>
  <si>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</si>
  <si>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</si>
  <si>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</si>
  <si>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</si>
  <si>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</si>
  <si>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</si>
  <si>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</si>
  <si>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</si>
  <si>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</si>
  <si>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</si>
  <si>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</si>
  <si>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</si>
  <si>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</si>
  <si>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</si>
  <si>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</si>
  <si>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</si>
  <si>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</si>
  <si>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</si>
  <si>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</si>
  <si>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</si>
  <si>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</si>
  <si>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</si>
  <si>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</si>
  <si>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</si>
  <si>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</si>
  <si>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</si>
  <si>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</si>
  <si>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</si>
  <si>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</si>
  <si>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</si>
  <si>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</si>
  <si>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</si>
  <si>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</si>
  <si>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</si>
  <si>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</si>
  <si>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</si>
  <si>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</si>
  <si>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</si>
  <si>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</si>
  <si>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</si>
  <si>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</si>
  <si>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</si>
  <si>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</si>
  <si>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</si>
  <si>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</si>
  <si>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</si>
  <si>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</si>
  <si>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</si>
  <si>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</si>
  <si>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</si>
  <si>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</si>
  <si>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</si>
  <si>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</si>
  <si>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</si>
  <si>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</si>
  <si>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</si>
  <si>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</si>
  <si>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</si>
  <si>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</si>
  <si>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</si>
  <si>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</si>
  <si>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</si>
  <si>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</si>
  <si>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</si>
  <si>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</si>
  <si>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</si>
  <si>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</si>
  <si>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</si>
  <si>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</si>
  <si>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</si>
  <si>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</si>
  <si>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</si>
  <si>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</si>
  <si>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</si>
  <si>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</si>
  <si>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</si>
  <si>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</si>
  <si>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</si>
  <si>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</si>
  <si>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</si>
  <si>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</si>
  <si>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</si>
  <si>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</si>
  <si>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</si>
  <si>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</si>
  <si>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</si>
  <si>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</si>
  <si>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</si>
  <si>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</si>
  <si>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</si>
  <si>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</si>
  <si>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</si>
  <si>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</si>
  <si>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</si>
  <si>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</si>
  <si>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</si>
  <si>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</si>
  <si>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</si>
  <si>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</si>
  <si>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</si>
  <si>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</si>
  <si>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</si>
  <si>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</si>
  <si>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</si>
  <si>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</si>
  <si>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</si>
  <si>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</si>
  <si>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</si>
  <si>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</si>
  <si>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</si>
  <si>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</si>
  <si>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</si>
  <si>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</si>
  <si>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</si>
  <si>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</si>
  <si>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</si>
  <si>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</si>
  <si>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</si>
  <si>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</si>
  <si>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</si>
  <si>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</si>
  <si>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</si>
  <si>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</si>
  <si>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</si>
  <si>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</si>
  <si>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</si>
  <si>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</si>
  <si>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</si>
  <si>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</si>
  <si>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</si>
  <si>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</si>
  <si>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</si>
  <si>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</si>
  <si>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</si>
  <si>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</si>
  <si>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</si>
  <si>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</si>
  <si>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</si>
  <si>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</si>
  <si>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</si>
  <si>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</si>
  <si>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</si>
  <si>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</si>
  <si>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</si>
  <si>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</si>
  <si>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</si>
  <si>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</si>
  <si>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</si>
  <si>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</si>
  <si>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</si>
  <si>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</si>
  <si>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</si>
  <si>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</si>
  <si>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</si>
  <si>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</si>
  <si>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</si>
  <si>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</si>
  <si>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</si>
  <si>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</si>
  <si>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</si>
  <si>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</si>
  <si>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</si>
  <si>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</si>
  <si>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</si>
  <si>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</si>
  <si>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</si>
  <si>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</si>
  <si>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</si>
  <si>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</si>
  <si>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</si>
  <si>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</si>
  <si>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</si>
  <si>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</si>
  <si>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</si>
  <si>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</si>
  <si>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</si>
  <si>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</si>
  <si>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</si>
  <si>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</si>
  <si>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</si>
  <si>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</si>
  <si>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</si>
  <si>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</si>
  <si>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</si>
  <si>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</si>
  <si>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</si>
  <si>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</si>
  <si>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</si>
  <si>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</si>
  <si>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</si>
  <si>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</si>
  <si>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</si>
  <si>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</si>
  <si>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</si>
  <si>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</si>
  <si>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</si>
  <si>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</si>
  <si>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</si>
  <si>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</si>
  <si>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</si>
  <si>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</si>
  <si>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</si>
  <si>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</si>
  <si>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</si>
  <si>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</si>
  <si>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</si>
  <si>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</si>
  <si>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</si>
  <si>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</si>
  <si>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</si>
  <si>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</si>
  <si>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</si>
  <si>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</si>
  <si>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</si>
  <si>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</si>
  <si>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</si>
  <si>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</si>
  <si>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</si>
  <si>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</si>
  <si>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</si>
  <si>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</si>
  <si>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</si>
  <si>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</si>
  <si>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</si>
  <si>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</si>
  <si>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</si>
  <si>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</si>
  <si>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</si>
  <si>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</si>
  <si>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</si>
  <si>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</si>
  <si>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</si>
  <si>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</si>
  <si>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</si>
  <si>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</si>
  <si>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</si>
  <si>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</si>
  <si>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</si>
  <si>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</si>
  <si>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</si>
  <si>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</si>
  <si>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</si>
  <si>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</si>
  <si>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</si>
  <si>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</si>
  <si>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</si>
  <si>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</si>
  <si>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</si>
  <si>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</si>
  <si>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</si>
  <si>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</si>
  <si>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</si>
  <si>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</si>
  <si>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</si>
  <si>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</si>
  <si>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</si>
  <si>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</si>
  <si>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</si>
  <si>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</si>
  <si>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</si>
  <si>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</si>
  <si>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</si>
  <si>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</si>
  <si>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</si>
  <si>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</si>
  <si>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</si>
  <si>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</si>
  <si>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</si>
  <si>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</si>
  <si>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</si>
  <si>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</si>
  <si>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</si>
  <si>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</si>
  <si>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</si>
  <si>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</si>
  <si>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</si>
  <si>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</si>
  <si>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</si>
  <si>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</si>
  <si>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</si>
  <si>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</si>
  <si>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</si>
  <si>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</si>
  <si>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</si>
  <si>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</si>
  <si>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</si>
  <si>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</si>
  <si>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</si>
  <si>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</si>
  <si>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</si>
  <si>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</si>
  <si>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</si>
  <si>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</si>
  <si>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</si>
  <si>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</si>
  <si>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</si>
  <si>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</si>
  <si>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</si>
  <si>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</si>
  <si>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</si>
  <si>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</si>
  <si>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</si>
  <si>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</si>
  <si>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</si>
  <si>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</si>
  <si>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</si>
  <si>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</si>
  <si>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</si>
  <si>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</si>
  <si>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</si>
  <si>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</si>
  <si>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</si>
  <si>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</si>
  <si>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</si>
  <si>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</si>
  <si>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</si>
  <si>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</si>
  <si>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</si>
  <si>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</si>
  <si>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</si>
  <si>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</si>
  <si>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</si>
  <si>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</si>
  <si>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</si>
  <si>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</si>
  <si>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</si>
  <si>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</si>
  <si>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</si>
  <si>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</si>
  <si>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</si>
  <si>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</si>
  <si>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</si>
  <si>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</si>
  <si>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</si>
  <si>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</si>
  <si>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</si>
  <si>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</si>
  <si>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</si>
  <si>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</si>
  <si>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</si>
  <si>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</si>
  <si>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</si>
  <si>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</si>
  <si>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</si>
  <si>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</si>
  <si>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</si>
  <si>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</si>
  <si>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</si>
  <si>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</si>
  <si>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</si>
  <si>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</si>
  <si>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</si>
  <si>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</si>
  <si>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</si>
  <si>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</si>
  <si>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</si>
  <si>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</si>
  <si>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</si>
  <si>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</si>
  <si>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</si>
  <si>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</si>
  <si>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</si>
  <si>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</si>
  <si>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</si>
  <si>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</si>
  <si>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</si>
  <si>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</si>
  <si>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</si>
  <si>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</si>
  <si>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</si>
  <si>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</si>
  <si>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</si>
  <si>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</si>
  <si>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</si>
  <si>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</si>
  <si>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</si>
  <si>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</si>
  <si>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</si>
  <si>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</si>
  <si>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</si>
  <si>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</si>
  <si>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</si>
  <si>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</si>
  <si>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</si>
  <si>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</si>
  <si>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</si>
  <si>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</si>
  <si>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</si>
  <si>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</si>
  <si>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</si>
  <si>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</si>
  <si>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</si>
  <si>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</si>
  <si>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</si>
  <si>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</si>
  <si>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</si>
  <si>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</si>
  <si>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</si>
  <si>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</si>
  <si>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</si>
  <si>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</si>
  <si>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</si>
  <si>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</si>
  <si>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</si>
  <si>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</si>
  <si>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</si>
  <si>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</si>
  <si>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</si>
  <si>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</si>
  <si>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</si>
  <si>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</si>
  <si>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</si>
  <si>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</si>
  <si>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</si>
  <si>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</si>
  <si>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</si>
  <si>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</si>
  <si>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</si>
  <si>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</si>
  <si>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</si>
  <si>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</si>
  <si>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</si>
  <si>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</si>
  <si>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</si>
  <si>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</si>
  <si>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</si>
  <si>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</si>
  <si>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</si>
  <si>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</si>
  <si>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</si>
  <si>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</si>
  <si>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</si>
  <si>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</si>
  <si>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</si>
  <si>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</si>
  <si>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</si>
  <si>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</si>
  <si>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</si>
  <si>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</si>
  <si>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</si>
  <si>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</si>
  <si>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</si>
  <si>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</si>
  <si>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</si>
  <si>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</si>
  <si>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</si>
  <si>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</si>
  <si>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</si>
  <si>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</si>
  <si>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</si>
  <si>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</si>
  <si>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</si>
  <si>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</si>
  <si>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</si>
  <si>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</si>
  <si>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</si>
  <si>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</si>
  <si>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</si>
  <si>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</si>
  <si>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</si>
  <si>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</si>
  <si>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</si>
  <si>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</si>
  <si>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</si>
  <si>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</si>
  <si>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</si>
  <si>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</si>
  <si>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</si>
  <si>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</si>
  <si>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</si>
  <si>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</si>
  <si>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</si>
  <si>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</si>
  <si>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</si>
  <si>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</si>
  <si>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</si>
  <si>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</si>
  <si>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</si>
  <si>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</si>
  <si>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</si>
  <si>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</si>
  <si>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</si>
  <si>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</si>
  <si>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</si>
  <si>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</si>
  <si>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</si>
  <si>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</si>
  <si>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</si>
  <si>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</si>
  <si>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</si>
  <si>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</si>
  <si>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</si>
  <si>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</si>
  <si>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</si>
  <si>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</si>
  <si>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</si>
  <si>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</si>
  <si>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</si>
  <si>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</si>
  <si>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</si>
  <si>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</si>
  <si>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</si>
  <si>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</si>
  <si>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</si>
  <si>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</si>
  <si>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</si>
  <si>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</si>
  <si>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</si>
  <si>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</si>
  <si>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</si>
  <si>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</si>
  <si>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</si>
  <si>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</si>
  <si>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</si>
  <si>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</si>
  <si>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</si>
  <si>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</si>
  <si>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</si>
  <si>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</si>
  <si>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</si>
  <si>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</si>
  <si>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</si>
  <si>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</si>
  <si>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</si>
  <si>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</si>
  <si>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</si>
  <si>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</si>
  <si>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</si>
  <si>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</si>
  <si>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</si>
  <si>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</si>
  <si>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</si>
  <si>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</si>
  <si>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</si>
  <si>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</si>
  <si>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</si>
  <si>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</si>
  <si>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</si>
  <si>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</si>
  <si>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</si>
  <si>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</si>
  <si>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</si>
  <si>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</si>
  <si>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</si>
  <si>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</si>
  <si>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</si>
  <si>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</si>
  <si>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</si>
  <si>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</si>
  <si>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</si>
  <si>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</si>
  <si>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</si>
  <si>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</si>
  <si>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</si>
  <si>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</si>
  <si>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</si>
  <si>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</si>
  <si>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</si>
  <si>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</si>
  <si>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</si>
  <si>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</si>
  <si>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</si>
  <si>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</si>
  <si>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</si>
  <si>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</si>
  <si>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</si>
  <si>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</si>
  <si>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</si>
  <si>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</si>
  <si>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</si>
  <si>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</si>
  <si>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</si>
  <si>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</si>
  <si>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</si>
  <si>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</si>
  <si>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</si>
  <si>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</si>
  <si>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</si>
  <si>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</si>
  <si>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</si>
  <si>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</si>
  <si>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</si>
  <si>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</si>
  <si>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</si>
  <si>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</si>
  <si>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</si>
  <si>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</si>
  <si>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</si>
  <si>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</si>
  <si>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</si>
  <si>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</si>
  <si>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</si>
  <si>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</si>
  <si>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</si>
  <si>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</si>
  <si>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</si>
  <si>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</si>
  <si>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</si>
  <si>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</si>
  <si>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</si>
  <si>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</si>
  <si>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</si>
  <si>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</si>
  <si>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</si>
  <si>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</si>
  <si>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</si>
  <si>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</si>
  <si>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</si>
  <si>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</si>
  <si>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</si>
  <si>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</si>
  <si>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</si>
  <si>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</si>
  <si>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</si>
  <si>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</si>
  <si>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</si>
  <si>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</si>
  <si>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</si>
  <si>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</si>
  <si>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</si>
  <si>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</si>
  <si>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</si>
  <si>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</si>
  <si>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</si>
  <si>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</si>
  <si>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</si>
  <si>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</si>
  <si>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</si>
  <si>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</si>
  <si>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</si>
  <si>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</si>
  <si>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</si>
  <si>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</si>
  <si>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</si>
  <si>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</si>
  <si>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</si>
  <si>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</si>
  <si>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</si>
  <si>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</si>
  <si>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</si>
  <si>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</si>
  <si>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</si>
  <si>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</si>
  <si>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</si>
  <si>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</si>
  <si>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</si>
  <si>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</si>
  <si>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</si>
  <si>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</si>
  <si>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</si>
  <si>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</si>
  <si>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</si>
  <si>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</si>
  <si>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</si>
  <si>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</si>
  <si>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</si>
  <si>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</si>
  <si>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</si>
  <si>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</si>
  <si>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</si>
  <si>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</si>
  <si>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</si>
  <si>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</si>
  <si>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</si>
  <si>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</si>
  <si>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</si>
  <si>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</si>
  <si>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</si>
  <si>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</si>
  <si>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</si>
  <si>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</si>
  <si>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</si>
  <si>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</si>
  <si>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</si>
  <si>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</si>
  <si>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</si>
  <si>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</si>
  <si>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</si>
  <si>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</si>
  <si>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</si>
  <si>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</si>
  <si>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</si>
  <si>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</si>
  <si>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</si>
  <si>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</si>
  <si>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</si>
  <si>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</si>
  <si>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</si>
  <si>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</si>
  <si>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</si>
  <si>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</si>
  <si>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</si>
  <si>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</si>
  <si>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</si>
  <si>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</si>
  <si>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</si>
  <si>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</si>
  <si>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</si>
  <si>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</si>
  <si>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</si>
  <si>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</si>
  <si>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</si>
  <si>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</si>
  <si>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</si>
  <si>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</si>
  <si>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</si>
  <si>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</si>
  <si>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</si>
  <si>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</si>
  <si>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</si>
  <si>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</si>
  <si>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</si>
  <si>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</si>
  <si>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</si>
  <si>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</si>
  <si>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</si>
  <si>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</si>
  <si>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</si>
  <si>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</si>
  <si>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</si>
  <si>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</si>
  <si>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</si>
  <si>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</si>
  <si>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</si>
  <si>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</si>
  <si>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</si>
  <si>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</si>
  <si>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</si>
  <si>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</si>
  <si>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</si>
  <si>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</si>
  <si>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</si>
  <si>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</si>
  <si>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</si>
  <si>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</si>
  <si>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</si>
  <si>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</si>
  <si>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</si>
  <si>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</si>
  <si>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</si>
  <si>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</si>
  <si>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</si>
  <si>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</si>
  <si>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</si>
  <si>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</si>
  <si>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</si>
  <si>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</si>
  <si>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</si>
  <si>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</si>
  <si>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</si>
  <si>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</si>
  <si>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</si>
  <si>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</si>
  <si>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</si>
  <si>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</si>
  <si>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</si>
  <si>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</si>
  <si>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</si>
  <si>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</si>
  <si>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</si>
  <si>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</si>
  <si>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</si>
  <si>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</si>
  <si>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</si>
  <si>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</si>
  <si>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</si>
  <si>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</si>
  <si>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</si>
  <si>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</si>
  <si>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</si>
  <si>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</si>
  <si>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</si>
  <si>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</si>
  <si>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</si>
  <si>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</si>
  <si>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</si>
  <si>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</si>
  <si>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</si>
  <si>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</si>
  <si>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</si>
  <si>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</si>
  <si>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</si>
  <si>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</si>
  <si>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</si>
  <si>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</si>
  <si>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</si>
  <si>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</si>
  <si>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</si>
  <si>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</si>
  <si>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</si>
  <si>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</si>
  <si>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</si>
  <si>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</si>
  <si>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</si>
  <si>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</si>
  <si>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</si>
  <si>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</si>
  <si>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</si>
  <si>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</si>
  <si>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</si>
  <si>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</si>
  <si>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</si>
  <si>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</si>
  <si>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</si>
  <si>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</si>
  <si>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</si>
  <si>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</si>
  <si>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</si>
  <si>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</si>
  <si>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</si>
  <si>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</si>
  <si>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</si>
  <si>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</si>
  <si>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</si>
  <si>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</si>
  <si>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</si>
  <si>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</si>
  <si>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</si>
  <si>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</si>
  <si>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</si>
  <si>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</si>
  <si>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</si>
  <si>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</si>
  <si>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</si>
  <si>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</si>
  <si>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</si>
  <si>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</si>
  <si>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</si>
  <si>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</si>
  <si>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</si>
  <si>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</si>
  <si>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</si>
  <si>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</si>
  <si>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</si>
  <si>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</si>
  <si>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</si>
  <si>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</si>
  <si>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</si>
  <si>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</si>
  <si>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</si>
  <si>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</si>
  <si>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</si>
  <si>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</si>
  <si>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</si>
  <si>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</si>
  <si>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</si>
  <si>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</si>
  <si>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</si>
  <si>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</si>
  <si>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</si>
  <si>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</si>
  <si>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</si>
  <si>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</si>
  <si>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</si>
  <si>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</si>
  <si>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</si>
  <si>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</si>
  <si>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</si>
  <si>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</si>
  <si>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</si>
  <si>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</si>
  <si>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</si>
  <si>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</si>
  <si>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</si>
  <si>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</si>
  <si>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</si>
  <si>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</si>
  <si>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</si>
  <si>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</si>
  <si>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</si>
  <si>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</si>
  <si>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</si>
  <si>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</si>
  <si>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</si>
  <si>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</si>
  <si>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</si>
  <si>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</si>
  <si>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</si>
  <si>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</si>
  <si>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</si>
  <si>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</si>
  <si>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</si>
  <si>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</si>
  <si>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</si>
  <si>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</si>
  <si>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</si>
  <si>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</si>
  <si>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</si>
  <si>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</si>
  <si>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</si>
  <si>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</si>
  <si>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</si>
  <si>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</si>
  <si>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</si>
  <si>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</si>
  <si>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</si>
  <si>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</si>
  <si>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</si>
  <si>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</si>
  <si>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</si>
  <si>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</si>
  <si>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</si>
  <si>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</si>
  <si>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</si>
  <si>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</si>
  <si>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</si>
  <si>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</si>
  <si>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</si>
  <si>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</si>
  <si>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</si>
  <si>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</si>
  <si>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</si>
  <si>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</si>
  <si>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</si>
  <si>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</si>
  <si>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</si>
  <si>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</si>
  <si>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</si>
  <si>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</si>
  <si>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</si>
  <si>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</si>
  <si>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</si>
  <si>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</si>
  <si>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</si>
  <si>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</si>
  <si>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</si>
  <si>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</si>
  <si>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</si>
  <si>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</si>
  <si>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</si>
  <si>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</si>
  <si>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</si>
  <si>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</si>
  <si>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</si>
  <si>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</si>
  <si>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</si>
  <si>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</si>
  <si>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</si>
  <si>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</si>
  <si>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</si>
  <si>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</si>
  <si>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</si>
  <si>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</si>
  <si>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</si>
  <si>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</si>
  <si>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</si>
  <si>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</si>
  <si>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</si>
  <si>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</si>
  <si>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</si>
  <si>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</si>
  <si>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</si>
  <si>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</si>
  <si>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</si>
  <si>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</si>
  <si>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</si>
  <si>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</si>
  <si>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</si>
  <si>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</si>
  <si>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</si>
  <si>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</si>
  <si>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</si>
  <si>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</si>
  <si>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</si>
  <si>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</si>
  <si>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</si>
  <si>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</si>
  <si>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</si>
  <si>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</si>
  <si>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</si>
  <si>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</si>
  <si>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</si>
  <si>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</si>
  <si>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</si>
  <si>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</si>
  <si>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</si>
  <si>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</si>
  <si>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</si>
  <si>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</si>
  <si>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</si>
  <si>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</si>
  <si>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</si>
  <si>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</si>
  <si>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</si>
  <si>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</si>
  <si>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</si>
  <si>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</si>
  <si>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</si>
  <si>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</si>
  <si>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</si>
  <si>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</si>
  <si>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</si>
  <si>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</si>
  <si>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</si>
  <si>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</si>
  <si>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</si>
  <si>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</si>
  <si>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</si>
  <si>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</si>
  <si>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</si>
  <si>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</si>
  <si>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</si>
  <si>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</si>
  <si>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</si>
  <si>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</si>
  <si>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</si>
  <si>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</si>
  <si>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</si>
  <si>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</si>
  <si>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</si>
  <si>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</si>
  <si>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</si>
  <si>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</si>
  <si>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</si>
  <si>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</si>
  <si>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</si>
  <si>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</si>
  <si>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</si>
  <si>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</si>
  <si>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</si>
  <si>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</si>
  <si>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</si>
  <si>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</si>
  <si>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</si>
  <si>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</si>
  <si>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</si>
  <si>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</si>
  <si>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</si>
  <si>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</si>
  <si>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</si>
  <si>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</si>
  <si>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</si>
  <si>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</si>
  <si>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</si>
  <si>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</si>
  <si>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</si>
  <si>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</si>
  <si>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</si>
  <si>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</si>
  <si>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</si>
  <si>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</si>
  <si>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</si>
  <si>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</si>
  <si>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</si>
  <si>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</si>
  <si>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</si>
  <si>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</si>
  <si>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</si>
  <si>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</si>
  <si>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</si>
  <si>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</si>
  <si>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</si>
  <si>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</si>
  <si>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</si>
  <si>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</si>
  <si>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</si>
  <si>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</si>
  <si>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</si>
  <si>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</si>
  <si>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</si>
  <si>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</si>
  <si>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</si>
  <si>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</si>
  <si>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</si>
  <si>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</si>
  <si>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</si>
  <si>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</si>
  <si>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</si>
  <si>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</si>
  <si>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</si>
  <si>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</si>
  <si>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</si>
  <si>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</si>
  <si>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</si>
  <si>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</si>
  <si>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</si>
  <si>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</si>
  <si>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</si>
  <si>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</si>
  <si>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</si>
  <si>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</si>
  <si>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</si>
  <si>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</si>
  <si>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</si>
  <si>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</si>
  <si>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</si>
  <si>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</si>
  <si>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</si>
  <si>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</si>
  <si>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</si>
  <si>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</si>
  <si>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</si>
  <si>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</si>
  <si>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</si>
  <si>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</si>
  <si>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</si>
  <si>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</si>
  <si>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</si>
  <si>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</si>
  <si>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</si>
  <si>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</si>
  <si>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</si>
  <si>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</si>
  <si>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</si>
  <si>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</si>
  <si>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</si>
  <si>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</si>
  <si>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</si>
  <si>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</si>
  <si>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</si>
  <si>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</si>
  <si>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</si>
  <si>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</si>
  <si>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</si>
  <si>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</si>
  <si>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</si>
  <si>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</si>
  <si>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</si>
  <si>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</si>
  <si>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</si>
  <si>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</si>
  <si>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</si>
  <si>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</si>
  <si>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</si>
  <si>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</si>
  <si>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</si>
  <si>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</si>
  <si>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</si>
  <si>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</si>
  <si>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</si>
  <si>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</si>
  <si>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</si>
  <si>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</si>
  <si>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</si>
  <si>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</si>
  <si>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</si>
  <si>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</si>
  <si>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</si>
  <si>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</si>
  <si>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</si>
  <si>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</si>
  <si>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</si>
  <si>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</si>
  <si>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</si>
  <si>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</si>
  <si>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</si>
  <si>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</si>
  <si>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</si>
  <si>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</si>
  <si>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</si>
  <si>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</si>
  <si>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</si>
  <si>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</si>
  <si>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</si>
  <si>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</si>
  <si>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</si>
  <si>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</si>
  <si>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</si>
  <si>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</si>
  <si>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</si>
  <si>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</si>
  <si>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</si>
  <si>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</si>
  <si>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</si>
  <si>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</si>
  <si>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</si>
  <si>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</si>
  <si>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</si>
  <si>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</si>
  <si>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</si>
  <si>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</si>
  <si>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</si>
  <si>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</si>
  <si>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</si>
  <si>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</si>
  <si>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</si>
  <si>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</si>
  <si>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</si>
  <si>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</si>
  <si>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</si>
  <si>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</si>
  <si>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</si>
  <si>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</si>
  <si>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</si>
  <si>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</si>
  <si>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</si>
  <si>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</si>
  <si>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</si>
  <si>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</si>
  <si>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</si>
  <si>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</si>
  <si>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</si>
  <si>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</si>
  <si>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</si>
  <si>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</si>
  <si>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</si>
  <si>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</si>
  <si>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</si>
  <si>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</si>
  <si>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</si>
  <si>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</si>
  <si>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</si>
  <si>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</si>
  <si>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</si>
  <si>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</si>
  <si>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</si>
  <si>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</si>
  <si>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</si>
  <si>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</si>
  <si>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</si>
  <si>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</si>
  <si>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</si>
  <si>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</si>
  <si>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</si>
  <si>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</si>
  <si>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</si>
  <si>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</si>
  <si>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</si>
  <si>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</si>
  <si>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</si>
  <si>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</si>
  <si>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</si>
  <si>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</si>
  <si>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</si>
  <si>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</si>
  <si>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</si>
  <si>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</si>
  <si>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</si>
  <si>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</si>
  <si>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</si>
  <si>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</si>
  <si>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</si>
  <si>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</si>
  <si>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</si>
  <si>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</si>
  <si>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</si>
  <si>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</si>
  <si>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</si>
  <si>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</si>
  <si>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</si>
  <si>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</si>
  <si>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</si>
  <si>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</si>
  <si>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</si>
  <si>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</si>
  <si>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</si>
  <si>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</si>
  <si>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</si>
  <si>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</si>
  <si>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</si>
  <si>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</si>
  <si>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</si>
  <si>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</si>
  <si>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</si>
  <si>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</si>
  <si>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</si>
  <si>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</si>
  <si>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</si>
  <si>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</si>
  <si>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</si>
  <si>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</si>
  <si>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</si>
  <si>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</si>
  <si>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</si>
  <si>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</si>
  <si>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</si>
  <si>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</si>
  <si>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</si>
  <si>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</si>
  <si>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</si>
  <si>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</si>
  <si>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</si>
  <si>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</si>
  <si>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</si>
  <si>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</si>
  <si>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</si>
  <si>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</si>
  <si>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</si>
  <si>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</si>
  <si>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</si>
  <si>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</si>
  <si>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</si>
  <si>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</si>
  <si>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</si>
  <si>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</si>
  <si>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</si>
  <si>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</si>
  <si>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</si>
  <si>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</si>
  <si>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</si>
  <si>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</si>
  <si>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</si>
  <si>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</si>
  <si>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</si>
  <si>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</si>
  <si>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</si>
  <si>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</si>
  <si>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</si>
  <si>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</si>
  <si>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</si>
  <si>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</si>
  <si>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</si>
  <si>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</si>
  <si>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</si>
  <si>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</si>
  <si>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</si>
  <si>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</si>
  <si>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</si>
  <si>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</si>
  <si>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</si>
  <si>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</si>
  <si>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</si>
  <si>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</si>
  <si>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</si>
  <si>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</si>
  <si>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</si>
  <si>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</si>
  <si>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</si>
  <si>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</si>
  <si>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</si>
  <si>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</si>
  <si>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</si>
  <si>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</si>
  <si>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</si>
  <si>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</si>
  <si>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</si>
  <si>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</si>
  <si>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</si>
  <si>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</si>
  <si>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</si>
  <si>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</si>
  <si>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</si>
  <si>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</si>
  <si>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</si>
  <si>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</si>
  <si>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</si>
  <si>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</si>
  <si>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</si>
  <si>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</si>
  <si>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</si>
  <si>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</si>
  <si>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</si>
  <si>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</si>
  <si>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</si>
  <si>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</si>
  <si>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</si>
  <si>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</si>
  <si>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</si>
  <si>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</si>
  <si>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</si>
  <si>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</si>
  <si>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</si>
  <si>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</si>
  <si>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</si>
  <si>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</si>
  <si>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</si>
  <si>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</si>
  <si>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</si>
  <si>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</si>
  <si>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</si>
  <si>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</si>
  <si>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</si>
  <si>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</si>
  <si>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</si>
  <si>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</si>
  <si>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</si>
  <si>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</si>
  <si>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</si>
  <si>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</si>
  <si>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</si>
  <si>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</si>
  <si>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</si>
  <si>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</si>
  <si>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</si>
  <si>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</si>
  <si>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</si>
  <si>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</si>
  <si>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</si>
  <si>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</si>
  <si>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</si>
  <si>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</si>
  <si>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</si>
  <si>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</si>
  <si>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</si>
  <si>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</si>
  <si>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</si>
  <si>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</si>
  <si>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</si>
  <si>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</si>
  <si>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</si>
  <si>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</si>
  <si>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</si>
  <si>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</si>
  <si>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</si>
  <si>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</si>
  <si>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</si>
  <si>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</si>
  <si>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</si>
  <si>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</si>
  <si>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</si>
  <si>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</si>
  <si>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</si>
  <si>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</si>
  <si>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</si>
  <si>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</si>
  <si>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</si>
  <si>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</si>
  <si>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</si>
  <si>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</si>
  <si>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</si>
  <si>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</si>
  <si>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</si>
  <si>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</si>
  <si>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</si>
  <si>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</si>
  <si>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</si>
  <si>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</si>
  <si>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</si>
  <si>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</si>
  <si>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</si>
  <si>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</si>
  <si>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</si>
  <si>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</si>
  <si>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</si>
  <si>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</si>
  <si>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</si>
  <si>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</si>
  <si>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</si>
  <si>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</si>
  <si>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</si>
  <si>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</si>
  <si>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</si>
  <si>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</si>
  <si>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</si>
  <si>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</si>
  <si>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</si>
  <si>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</si>
  <si>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</si>
  <si>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</si>
  <si>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</si>
  <si>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</si>
  <si>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</si>
  <si>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</si>
  <si>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</si>
  <si>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</si>
  <si>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</si>
  <si>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</si>
  <si>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</si>
  <si>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</si>
  <si>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</si>
  <si>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</si>
  <si>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</si>
  <si>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</si>
  <si>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</si>
  <si>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</si>
  <si>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</si>
  <si>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</si>
  <si>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</si>
  <si>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</si>
  <si>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</si>
  <si>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</si>
  <si>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</si>
  <si>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</si>
  <si>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</si>
  <si>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</si>
  <si>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</si>
  <si>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</si>
  <si>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</si>
  <si>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</si>
  <si>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</si>
  <si>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</si>
  <si>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</si>
  <si>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</si>
  <si>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</si>
  <si>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</si>
  <si>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</si>
  <si>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</si>
  <si>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</si>
  <si>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</si>
  <si>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</si>
  <si>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</si>
  <si>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</si>
  <si>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</si>
  <si>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</si>
  <si>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</si>
  <si>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</si>
  <si>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</si>
  <si>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</si>
  <si>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</si>
  <si>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</si>
  <si>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</si>
  <si>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</si>
  <si>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</si>
  <si>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</si>
  <si>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</si>
  <si>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</si>
  <si>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</si>
  <si>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</si>
  <si>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</si>
  <si>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</si>
  <si>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</si>
  <si>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</si>
  <si>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</si>
  <si>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</si>
  <si>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</si>
  <si>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</si>
  <si>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</si>
  <si>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</si>
  <si>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</si>
  <si>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</si>
  <si>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</si>
  <si>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</si>
  <si>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</si>
  <si>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</si>
  <si>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</si>
  <si>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</si>
  <si>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</si>
  <si>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</si>
  <si>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</si>
  <si>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</si>
  <si>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</si>
  <si>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</si>
  <si>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</si>
  <si>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</si>
  <si>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</si>
  <si>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</si>
  <si>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</si>
  <si>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</si>
  <si>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</si>
  <si>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</si>
  <si>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</si>
  <si>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</si>
  <si>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</si>
  <si>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</si>
  <si>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</si>
  <si>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</si>
  <si>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</si>
  <si>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</si>
  <si>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</si>
  <si>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</si>
  <si>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</si>
  <si>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</si>
  <si>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</si>
  <si>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</si>
  <si>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</si>
  <si>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</si>
  <si>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</si>
  <si>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</si>
  <si>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</si>
  <si>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</si>
  <si>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</si>
  <si>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</si>
  <si>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</si>
  <si>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</si>
  <si>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</si>
  <si>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</si>
  <si>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</si>
  <si>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</si>
  <si>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</si>
  <si>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</si>
  <si>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</si>
  <si>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</si>
  <si>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</si>
  <si>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</si>
  <si>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</si>
  <si>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</si>
  <si>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</si>
  <si>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</si>
  <si>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</si>
  <si>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</si>
  <si>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</si>
  <si>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</si>
  <si>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</si>
  <si>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</si>
  <si>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</si>
  <si>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</si>
  <si>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</si>
  <si>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</si>
  <si>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</si>
  <si>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</si>
  <si>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</si>
  <si>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</si>
  <si>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</si>
  <si>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</si>
  <si>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</si>
  <si>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</si>
  <si>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</si>
  <si>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</si>
  <si>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</si>
  <si>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</si>
  <si>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</si>
  <si>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</si>
  <si>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</si>
  <si>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</si>
  <si>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</si>
  <si>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</si>
  <si>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</si>
  <si>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</si>
  <si>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</si>
  <si>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</si>
  <si>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</si>
  <si>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</si>
  <si>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</si>
  <si>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</si>
  <si>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</si>
  <si>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</si>
  <si>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</si>
  <si>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</si>
  <si>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</si>
  <si>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</si>
  <si>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</si>
  <si>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</si>
  <si>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</si>
  <si>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</si>
  <si>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</si>
  <si>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</si>
  <si>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</si>
  <si>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</si>
  <si>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</si>
  <si>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</si>
  <si>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</si>
  <si>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</si>
  <si>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</si>
  <si>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</si>
  <si>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</si>
  <si>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</si>
  <si>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</si>
  <si>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</si>
  <si>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</si>
  <si>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</si>
  <si>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</si>
  <si>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</si>
  <si>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</si>
  <si>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</si>
  <si>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</si>
  <si>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</si>
  <si>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</si>
  <si>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</si>
  <si>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</si>
  <si>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</si>
  <si>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</si>
  <si>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</si>
  <si>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</si>
  <si>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</si>
  <si>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</si>
  <si>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</si>
  <si>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</si>
  <si>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</si>
  <si>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</si>
  <si>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</si>
  <si>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</si>
  <si>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</si>
  <si>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</si>
  <si>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</si>
  <si>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</si>
  <si>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</si>
  <si>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</si>
  <si>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</si>
  <si>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</si>
  <si>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</si>
  <si>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</si>
  <si>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</si>
  <si>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</si>
  <si>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</si>
  <si>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</si>
  <si>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</si>
  <si>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</si>
  <si>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</si>
  <si>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</si>
  <si>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</si>
  <si>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</si>
  <si>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</si>
  <si>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</si>
  <si>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</si>
  <si>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</si>
  <si>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</si>
  <si>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</si>
  <si>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</si>
  <si>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</si>
  <si>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</si>
  <si>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</si>
  <si>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</si>
  <si>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</si>
  <si>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</si>
  <si>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</si>
  <si>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</si>
  <si>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</si>
  <si>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</si>
  <si>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</si>
  <si>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</si>
  <si>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</si>
  <si>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</si>
  <si>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</si>
  <si>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</si>
  <si>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</si>
  <si>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</si>
  <si>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</si>
  <si>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</si>
  <si>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</si>
  <si>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</si>
  <si>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</si>
  <si>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</si>
  <si>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</si>
  <si>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</si>
  <si>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</si>
  <si>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</si>
  <si>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</si>
  <si>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</si>
  <si>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</si>
  <si>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</si>
  <si>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</si>
  <si>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</si>
  <si>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</si>
  <si>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</si>
  <si>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</si>
  <si>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</si>
  <si>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</si>
  <si>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</si>
  <si>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</si>
  <si>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</si>
  <si>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</si>
  <si>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</si>
  <si>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</si>
  <si>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</si>
  <si>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</si>
  <si>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</si>
  <si>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</si>
  <si>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</si>
  <si>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</si>
  <si>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</si>
  <si>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</si>
  <si>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</si>
  <si>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</si>
  <si>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</si>
  <si>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</si>
  <si>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</si>
  <si>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</si>
  <si>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</si>
  <si>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</si>
  <si>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</si>
  <si>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</si>
  <si>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</si>
  <si>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</si>
  <si>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</si>
  <si>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</si>
  <si>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</si>
  <si>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</si>
  <si>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</si>
  <si>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</si>
  <si>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</si>
  <si>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</si>
  <si>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</si>
  <si>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</si>
  <si>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</si>
  <si>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</si>
  <si>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</si>
  <si>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</si>
  <si>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</si>
  <si>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</si>
  <si>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</si>
  <si>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</si>
  <si>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</si>
  <si>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</si>
  <si>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</si>
  <si>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</si>
  <si>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</si>
  <si>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</si>
  <si>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</si>
  <si>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</si>
  <si>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</si>
  <si>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</si>
  <si>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</si>
  <si>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</si>
  <si>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</si>
  <si>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</si>
  <si>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</si>
  <si>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</si>
  <si>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</si>
  <si>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</si>
  <si>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</si>
  <si>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</si>
  <si>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</si>
  <si>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</si>
  <si>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</si>
  <si>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</si>
  <si>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</si>
  <si>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</si>
  <si>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</si>
  <si>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</si>
  <si>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</si>
  <si>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</si>
  <si>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</si>
  <si>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</si>
  <si>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</si>
  <si>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</si>
  <si>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</si>
  <si>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</si>
  <si>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</si>
  <si>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</si>
  <si>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</si>
  <si>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</si>
  <si>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</si>
  <si>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</si>
  <si>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</si>
  <si>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</si>
  <si>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</si>
  <si>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</si>
  <si>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</si>
  <si>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</si>
  <si>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</si>
  <si>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</si>
  <si>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</si>
  <si>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</si>
  <si>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</si>
  <si>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</si>
  <si>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</si>
  <si>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</si>
  <si>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</si>
  <si>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</si>
  <si>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</si>
  <si>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</si>
  <si>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</si>
  <si>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</si>
  <si>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</si>
  <si>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</si>
  <si>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</si>
  <si>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</si>
  <si>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</si>
  <si>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</si>
  <si>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</si>
  <si>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</si>
  <si>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</si>
  <si>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</si>
  <si>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</si>
  <si>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</si>
  <si>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</si>
  <si>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</si>
  <si>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</si>
  <si>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</si>
  <si>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</si>
  <si>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</si>
  <si>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</si>
  <si>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</si>
  <si>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</si>
  <si>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</si>
  <si>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</si>
  <si>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</si>
  <si>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</si>
  <si>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</si>
  <si>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</si>
  <si>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</si>
  <si>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</si>
  <si>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</si>
  <si>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</si>
  <si>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</si>
  <si>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</si>
  <si>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</si>
  <si>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</si>
  <si>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</si>
  <si>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</si>
  <si>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</si>
  <si>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</si>
  <si>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</si>
  <si>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</si>
  <si>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</si>
  <si>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</si>
  <si>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</si>
  <si>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</si>
  <si>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</si>
  <si>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</si>
  <si>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</si>
  <si>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</si>
  <si>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</si>
  <si>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</si>
  <si>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</si>
  <si>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</si>
  <si>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</si>
  <si>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</si>
  <si>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</si>
  <si>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</si>
  <si>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</si>
  <si>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</si>
  <si>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</si>
  <si>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</si>
  <si>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</si>
  <si>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</si>
  <si>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</si>
  <si>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</si>
  <si>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</si>
  <si>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</si>
  <si>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</si>
  <si>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</si>
  <si>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</si>
  <si>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</si>
  <si>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</si>
  <si>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</si>
  <si>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</si>
  <si>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</si>
  <si>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</si>
  <si>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</si>
  <si>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</si>
  <si>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</si>
  <si>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</si>
  <si>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</si>
  <si>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</si>
  <si>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</si>
  <si>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</si>
  <si>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</si>
  <si>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</si>
  <si>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</si>
  <si>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</si>
  <si>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</si>
  <si>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</si>
  <si>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</si>
  <si>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</si>
  <si>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</si>
  <si>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</si>
  <si>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</si>
  <si>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</si>
  <si>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</si>
  <si>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</si>
  <si>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</si>
  <si>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</si>
  <si>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</si>
  <si>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</si>
  <si>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</si>
  <si>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</si>
  <si>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</si>
  <si>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</si>
  <si>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</si>
  <si>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</si>
  <si>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</si>
  <si>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</si>
  <si>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</si>
  <si>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</si>
  <si>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</si>
  <si>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</si>
  <si>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</si>
  <si>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</si>
  <si>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</si>
  <si>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</si>
  <si>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</si>
  <si>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</si>
  <si>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</si>
  <si>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</si>
  <si>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</si>
  <si>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</si>
  <si>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</si>
  <si>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</si>
  <si>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</si>
  <si>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</si>
  <si>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</si>
  <si>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</si>
  <si>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</si>
  <si>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</si>
  <si>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</si>
  <si>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</si>
  <si>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</si>
  <si>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</si>
  <si>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</si>
  <si>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</si>
  <si>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</si>
  <si>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</si>
  <si>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</si>
  <si>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</si>
  <si>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</si>
  <si>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</si>
  <si>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</si>
  <si>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</si>
  <si>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</si>
  <si>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</si>
  <si>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</si>
  <si>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</si>
  <si>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</si>
  <si>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</si>
  <si>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</si>
  <si>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</si>
  <si>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</si>
  <si>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</si>
  <si>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</si>
  <si>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</si>
  <si>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</si>
  <si>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</si>
  <si>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</si>
  <si>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</si>
  <si>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</si>
  <si>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</si>
  <si>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</si>
  <si>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</si>
  <si>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</si>
  <si>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</si>
  <si>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</si>
  <si>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</si>
  <si>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</si>
  <si>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</si>
  <si>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</si>
  <si>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</si>
  <si>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</si>
  <si>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</si>
  <si>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</si>
  <si>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</si>
  <si>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</si>
  <si>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</si>
  <si>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</si>
  <si>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</si>
  <si>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</si>
  <si>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</si>
  <si>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</si>
  <si>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</si>
  <si>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</si>
  <si>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</si>
  <si>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</si>
  <si>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</si>
  <si>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</si>
  <si>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</si>
  <si>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</si>
  <si>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</si>
  <si>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</si>
  <si>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</si>
  <si>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</si>
  <si>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</si>
  <si>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</si>
  <si>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</si>
  <si>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</si>
  <si>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</si>
  <si>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</si>
  <si>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</si>
  <si>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</si>
  <si>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</si>
  <si>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</si>
  <si>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</si>
  <si>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</si>
  <si>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</si>
  <si>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</si>
  <si>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</si>
  <si>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</si>
  <si>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</si>
  <si>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</si>
  <si>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</si>
  <si>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</si>
  <si>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</si>
  <si>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</si>
  <si>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</si>
  <si>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</si>
  <si>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</si>
  <si>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</si>
  <si>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</si>
  <si>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</si>
  <si>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</si>
  <si>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</si>
  <si>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</si>
  <si>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</si>
  <si>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</si>
  <si>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</si>
  <si>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</si>
  <si>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</si>
  <si>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</si>
  <si>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</si>
  <si>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</si>
  <si>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</si>
  <si>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</si>
  <si>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</si>
  <si>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</si>
  <si>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</si>
  <si>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</si>
  <si>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</si>
  <si>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</si>
  <si>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</si>
  <si>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</si>
  <si>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</si>
  <si>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</si>
  <si>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</si>
  <si>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</si>
  <si>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</si>
  <si>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</si>
  <si>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</si>
  <si>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</si>
  <si>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</si>
  <si>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</si>
  <si>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</si>
  <si>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</si>
  <si>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</si>
  <si>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</si>
  <si>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</si>
  <si>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</si>
  <si>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</si>
  <si>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</si>
  <si>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</si>
  <si>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</si>
  <si>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</si>
  <si>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</si>
  <si>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</si>
  <si>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</si>
  <si>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</si>
  <si>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</si>
  <si>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</si>
  <si>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</si>
  <si>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</si>
  <si>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</si>
  <si>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</si>
  <si>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</si>
  <si>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</si>
  <si>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</si>
  <si>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</si>
  <si>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</si>
  <si>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</si>
  <si>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</si>
  <si>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</si>
  <si>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</si>
  <si>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</si>
  <si>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</si>
  <si>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</si>
  <si>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</si>
  <si>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</si>
  <si>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</si>
  <si>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</si>
  <si>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</si>
  <si>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</si>
  <si>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</si>
  <si>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</si>
  <si>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</si>
  <si>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</si>
  <si>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</si>
  <si>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</si>
  <si>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</si>
  <si>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</si>
  <si>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</si>
  <si>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</si>
  <si>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</si>
  <si>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</si>
  <si>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</si>
  <si>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</si>
  <si>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</si>
  <si>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</si>
  <si>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</si>
  <si>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</si>
  <si>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</si>
  <si>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</si>
  <si>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</si>
  <si>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</si>
  <si>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</si>
  <si>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</si>
  <si>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</si>
  <si>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</si>
  <si>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</si>
  <si>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</si>
  <si>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</si>
  <si>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</si>
  <si>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</si>
  <si>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</si>
  <si>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</si>
  <si>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</si>
  <si>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</si>
  <si>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</si>
  <si>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</si>
  <si>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</si>
  <si>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</si>
  <si>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</si>
  <si>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</si>
  <si>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</si>
  <si>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</si>
  <si>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</si>
  <si>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</si>
  <si>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</si>
  <si>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</si>
  <si>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</si>
  <si>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</si>
  <si>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</si>
  <si>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</si>
  <si>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</si>
  <si>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</si>
  <si>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</si>
  <si>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</si>
  <si>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</si>
  <si>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</si>
  <si>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</si>
  <si>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</si>
  <si>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</si>
  <si>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</si>
  <si>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</si>
  <si>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</si>
  <si>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</si>
  <si>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</si>
  <si>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</si>
  <si>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</si>
  <si>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</si>
  <si>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</si>
  <si>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</si>
  <si>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</si>
  <si>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</si>
  <si>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</si>
  <si>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</si>
  <si>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</si>
  <si>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</si>
  <si>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</si>
  <si>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</si>
  <si>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</si>
  <si>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</si>
  <si>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</si>
  <si>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</si>
  <si>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</si>
  <si>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</si>
  <si>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</si>
  <si>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</si>
  <si>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</si>
  <si>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</si>
  <si>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</si>
  <si>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</si>
  <si>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</si>
  <si>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</si>
  <si>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</si>
  <si>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</si>
  <si>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</si>
  <si>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</si>
  <si>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</si>
  <si>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</si>
  <si>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</si>
  <si>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</si>
  <si>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</si>
  <si>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</si>
  <si>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</si>
  <si>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</si>
  <si>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</si>
  <si>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</si>
  <si>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</si>
  <si>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</si>
  <si>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</si>
  <si>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</si>
  <si>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</si>
  <si>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</si>
  <si>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</si>
  <si>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</si>
  <si>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</si>
  <si>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</si>
  <si>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</si>
  <si>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</si>
  <si>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</si>
  <si>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</si>
  <si>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</si>
  <si>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</si>
  <si>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</si>
  <si>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</si>
  <si>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</si>
  <si>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</si>
  <si>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</si>
  <si>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</si>
  <si>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</si>
  <si>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</si>
  <si>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</si>
  <si>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</si>
  <si>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</si>
  <si>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</si>
  <si>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</si>
  <si>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</si>
  <si>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</si>
  <si>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</si>
  <si>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</si>
  <si>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</si>
  <si>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</si>
  <si>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</si>
  <si>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</si>
  <si>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</si>
  <si>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</si>
  <si>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</si>
  <si>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</si>
  <si>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</si>
  <si>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</si>
  <si>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</si>
  <si>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</si>
  <si>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</si>
  <si>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</si>
  <si>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</si>
  <si>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</si>
  <si>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</si>
  <si>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</si>
  <si>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</si>
  <si>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</si>
  <si>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</si>
  <si>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</si>
  <si>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</si>
  <si>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</si>
  <si>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</si>
  <si>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</si>
  <si>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</si>
  <si>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</si>
  <si>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</si>
  <si>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</si>
  <si>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</si>
  <si>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</si>
  <si>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</si>
  <si>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</si>
  <si>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</si>
  <si>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</si>
  <si>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</si>
  <si>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</si>
  <si>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</si>
  <si>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</si>
  <si>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</si>
  <si>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</si>
  <si>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</si>
  <si>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</si>
  <si>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</si>
  <si>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</si>
  <si>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</si>
  <si>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</si>
  <si>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</si>
  <si>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</si>
  <si>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</si>
  <si>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</si>
  <si>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</si>
  <si>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</si>
  <si>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</si>
  <si>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</si>
  <si>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</si>
  <si>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</si>
  <si>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</si>
  <si>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</si>
  <si>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</si>
  <si>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</si>
  <si>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</si>
  <si>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</si>
  <si>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</si>
  <si>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</si>
  <si>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</si>
  <si>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</si>
  <si>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</si>
  <si>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</si>
  <si>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</si>
  <si>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</si>
  <si>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</si>
  <si>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</si>
  <si>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</si>
  <si>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</si>
  <si>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</si>
  <si>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</si>
  <si>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</si>
  <si>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</si>
  <si>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</si>
  <si>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</si>
  <si>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</si>
  <si>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</si>
  <si>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</si>
  <si>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</si>
  <si>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</si>
  <si>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</si>
  <si>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</si>
  <si>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</si>
  <si>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</si>
  <si>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</si>
  <si>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</si>
  <si>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</si>
  <si>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</si>
  <si>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</si>
  <si>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</si>
  <si>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</si>
  <si>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</si>
  <si>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</si>
  <si>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</si>
  <si>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</si>
  <si>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</si>
  <si>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</si>
  <si>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</si>
  <si>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</si>
  <si>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</si>
  <si>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</si>
  <si>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</si>
  <si>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</si>
  <si>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</si>
  <si>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</si>
  <si>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</si>
  <si>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</si>
  <si>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</si>
  <si>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</si>
  <si>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</si>
  <si>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</si>
  <si>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</si>
  <si>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</si>
  <si>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</si>
  <si>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</si>
  <si>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</si>
  <si>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</si>
  <si>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</si>
  <si>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</si>
  <si>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</si>
  <si>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</si>
  <si>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</si>
  <si>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</si>
  <si>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</si>
  <si>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</si>
  <si>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</si>
  <si>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</si>
  <si>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</si>
  <si>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</si>
  <si>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</si>
  <si>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</si>
  <si>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</si>
  <si>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</si>
  <si>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</si>
  <si>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</si>
  <si>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</si>
  <si>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</si>
  <si>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</si>
  <si>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</si>
  <si>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</si>
  <si>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</si>
  <si>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</si>
  <si>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</si>
  <si>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</si>
  <si>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</si>
  <si>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</si>
  <si>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</si>
  <si>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</si>
  <si>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</si>
  <si>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</si>
  <si>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</si>
  <si>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</si>
  <si>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</si>
  <si>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</si>
  <si>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</si>
  <si>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</si>
  <si>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</si>
  <si>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</si>
  <si>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</si>
  <si>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</si>
  <si>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</si>
  <si>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</si>
  <si>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</si>
  <si>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</si>
  <si>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</si>
  <si>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</si>
  <si>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</si>
  <si>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</si>
  <si>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</si>
  <si>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</si>
  <si>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</si>
  <si>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</si>
  <si>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</si>
  <si>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</si>
  <si>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</si>
  <si>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</si>
  <si>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</si>
  <si>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</si>
  <si>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</si>
  <si>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</si>
  <si>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</si>
  <si>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</si>
  <si>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</si>
  <si>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</si>
  <si>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</si>
  <si>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</si>
  <si>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</si>
  <si>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</si>
  <si>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</si>
  <si>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</si>
  <si>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</si>
  <si>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</si>
  <si>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</si>
  <si>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</si>
  <si>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</si>
  <si>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</si>
  <si>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</si>
  <si>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</si>
  <si>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</si>
  <si>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</si>
  <si>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</si>
  <si>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</si>
  <si>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</si>
  <si>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</si>
  <si>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</si>
  <si>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</si>
  <si>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</si>
  <si>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</si>
  <si>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</si>
  <si>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</si>
  <si>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</si>
  <si>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</si>
  <si>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</si>
  <si>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</si>
  <si>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</si>
  <si>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</si>
  <si>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</si>
  <si>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</si>
  <si>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</si>
  <si>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</si>
  <si>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</si>
  <si>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</si>
  <si>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</si>
  <si>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</si>
  <si>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</si>
  <si>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</si>
  <si>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</si>
  <si>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</si>
  <si>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</si>
  <si>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</si>
  <si>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</si>
  <si>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</si>
  <si>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</si>
  <si>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</si>
  <si>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</si>
  <si>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</si>
  <si>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</si>
  <si>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</si>
  <si>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</si>
  <si>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</si>
  <si>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</si>
  <si>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</si>
  <si>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</si>
  <si>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</si>
  <si>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</si>
  <si>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</si>
  <si>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</si>
  <si>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</si>
  <si>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</si>
  <si>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</si>
  <si>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</si>
  <si>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</si>
  <si>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</si>
  <si>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</si>
  <si>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</si>
  <si>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</si>
  <si>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</si>
  <si>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</si>
  <si>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</si>
  <si>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</si>
  <si>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</si>
  <si>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</si>
  <si>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</si>
  <si>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</si>
  <si>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</si>
  <si>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</si>
  <si>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</si>
  <si>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</si>
  <si>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</si>
  <si>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</si>
  <si>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</si>
  <si>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</si>
  <si>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</si>
  <si>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</si>
  <si>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</si>
  <si>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</si>
  <si>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</si>
  <si>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</si>
  <si>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</si>
  <si>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</si>
  <si>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</si>
  <si>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</si>
  <si>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</si>
  <si>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</si>
  <si>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</si>
  <si>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</si>
  <si>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</si>
  <si>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</si>
  <si>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</si>
  <si>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</si>
  <si>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</si>
  <si>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</si>
  <si>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</si>
  <si>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</si>
  <si>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</si>
  <si>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</si>
  <si>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</si>
  <si>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</si>
  <si>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</si>
  <si>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</si>
  <si>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</si>
  <si>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</si>
  <si>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</si>
  <si>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</si>
  <si>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</si>
  <si>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</si>
  <si>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</si>
  <si>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</si>
  <si>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</si>
  <si>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</si>
  <si>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</si>
  <si>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</si>
  <si>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</si>
  <si>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</si>
  <si>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</si>
  <si>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</si>
  <si>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</si>
  <si>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</si>
  <si>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</si>
  <si>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</si>
  <si>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</si>
  <si>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</si>
  <si>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</si>
  <si>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</si>
  <si>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</si>
  <si>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</si>
  <si>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</si>
  <si>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</si>
  <si>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</si>
  <si>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</si>
  <si>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</si>
  <si>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</si>
  <si>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</si>
  <si>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</si>
  <si>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</si>
  <si>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</si>
  <si>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</si>
  <si>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</si>
  <si>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</si>
  <si>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</si>
  <si>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</si>
  <si>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</si>
  <si>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</si>
  <si>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</si>
  <si>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</si>
  <si>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</si>
  <si>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</si>
  <si>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</si>
  <si>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</si>
  <si>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</si>
  <si>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</si>
  <si>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</si>
  <si>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</si>
  <si>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</si>
  <si>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</si>
  <si>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</si>
  <si>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</si>
  <si>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</si>
  <si>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</si>
  <si>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</si>
  <si>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</si>
  <si>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</si>
  <si>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</si>
  <si>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</si>
  <si>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</si>
  <si>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</si>
  <si>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</si>
  <si>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</si>
  <si>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</si>
  <si>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</si>
  <si>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</si>
  <si>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</si>
  <si>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</si>
  <si>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</si>
  <si>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</si>
  <si>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</si>
  <si>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</si>
  <si>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</si>
  <si>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</si>
  <si>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</si>
  <si>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</si>
  <si>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</si>
  <si>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</si>
  <si>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</si>
  <si>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</si>
  <si>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</si>
  <si>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</si>
  <si>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</si>
  <si>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</si>
  <si>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</si>
  <si>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</si>
  <si>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</si>
  <si>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</si>
  <si>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</si>
  <si>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</si>
  <si>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</si>
  <si>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</si>
  <si>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</si>
  <si>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</si>
  <si>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</si>
  <si>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</si>
  <si>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</si>
  <si>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</si>
  <si>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</si>
  <si>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</si>
  <si>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</si>
  <si>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</si>
  <si>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</si>
  <si>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</si>
  <si>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</si>
  <si>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</si>
  <si>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</si>
  <si>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</si>
  <si>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</si>
  <si>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</si>
  <si>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</si>
  <si>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</si>
  <si>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</si>
  <si>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</si>
  <si>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</si>
  <si>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</si>
  <si>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</si>
  <si>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</si>
  <si>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</si>
  <si>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</si>
  <si>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</si>
  <si>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</si>
  <si>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</si>
  <si>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</si>
  <si>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</si>
  <si>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</si>
  <si>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</si>
  <si>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</si>
  <si>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</si>
  <si>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</si>
  <si>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</si>
  <si>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</si>
  <si>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</si>
  <si>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</si>
  <si>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</si>
  <si>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</si>
  <si>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</si>
  <si>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</si>
  <si>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</si>
  <si>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</si>
  <si>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</si>
  <si>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</si>
  <si>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</si>
  <si>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</si>
  <si>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</si>
  <si>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</si>
  <si>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</si>
  <si>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</si>
  <si>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</si>
  <si>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</si>
  <si>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</si>
  <si>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</si>
  <si>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</si>
  <si>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</si>
  <si>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</si>
  <si>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</si>
  <si>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</si>
  <si>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</si>
  <si>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</si>
  <si>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</si>
  <si>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</si>
  <si>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</si>
  <si>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</si>
  <si>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</si>
  <si>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</si>
  <si>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</si>
  <si>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</si>
  <si>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</si>
  <si>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</si>
  <si>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</si>
  <si>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</si>
  <si>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</si>
  <si>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</si>
  <si>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</si>
  <si>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</si>
  <si>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</si>
  <si>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</si>
  <si>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</si>
  <si>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</si>
  <si>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</si>
  <si>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</si>
  <si>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</si>
  <si>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</si>
  <si>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</si>
  <si>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</si>
  <si>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</si>
  <si>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</si>
  <si>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</si>
  <si>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</si>
  <si>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</si>
  <si>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</si>
  <si>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</si>
  <si>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</si>
  <si>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</si>
  <si>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</si>
  <si>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</si>
  <si>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</si>
  <si>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</si>
  <si>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</si>
  <si>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</si>
  <si>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</si>
  <si>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</si>
  <si>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</si>
  <si>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</si>
  <si>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</si>
  <si>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</si>
  <si>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</si>
  <si>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</si>
  <si>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</si>
  <si>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</si>
  <si>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</si>
  <si>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</si>
  <si>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</si>
  <si>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</si>
  <si>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</si>
  <si>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</si>
  <si>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</si>
  <si>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</si>
  <si>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</si>
  <si>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</si>
  <si>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</si>
  <si>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</si>
  <si>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</si>
  <si>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</si>
  <si>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</si>
  <si>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</si>
  <si>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</si>
  <si>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</si>
  <si>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</si>
  <si>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</si>
  <si>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</si>
  <si>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</si>
  <si>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</si>
  <si>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</si>
  <si>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</si>
  <si>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</si>
  <si>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</si>
  <si>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</si>
  <si>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</si>
  <si>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</si>
  <si>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</si>
  <si>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</si>
  <si>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</si>
  <si>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</si>
  <si>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</si>
  <si>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</si>
  <si>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</si>
  <si>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</si>
  <si>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</si>
  <si>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</si>
  <si>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</si>
  <si>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</si>
  <si>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</si>
  <si>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</si>
  <si>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</si>
  <si>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</si>
  <si>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</si>
  <si>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</si>
  <si>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</si>
  <si>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</si>
  <si>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</si>
  <si>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</si>
  <si>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</si>
  <si>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</si>
  <si>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</si>
  <si>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</si>
  <si>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</si>
  <si>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</si>
  <si>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</si>
  <si>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</si>
  <si>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</si>
  <si>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</si>
  <si>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</si>
  <si>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</si>
  <si>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</si>
  <si>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</si>
  <si>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</si>
  <si>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</si>
  <si>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</si>
  <si>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</si>
  <si>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</si>
  <si>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</si>
  <si>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</si>
  <si>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</si>
  <si>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</si>
  <si>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</si>
  <si>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</si>
  <si>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</si>
  <si>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</si>
  <si>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</si>
  <si>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</si>
  <si>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</si>
  <si>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</si>
  <si>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</si>
  <si>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</si>
  <si>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</si>
  <si>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</si>
  <si>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</si>
  <si>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</si>
  <si>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</si>
  <si>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</si>
  <si>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</si>
  <si>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</si>
  <si>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</si>
  <si>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</si>
  <si>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</si>
  <si>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</si>
  <si>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</si>
  <si>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</si>
  <si>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</si>
  <si>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</si>
  <si>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</si>
  <si>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</si>
  <si>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</si>
  <si>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</si>
  <si>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</si>
  <si>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</si>
  <si>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</si>
  <si>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</si>
  <si>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</si>
  <si>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</si>
  <si>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</si>
  <si>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</si>
  <si>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</si>
  <si>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</si>
  <si>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</si>
  <si>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</si>
  <si>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</si>
  <si>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</si>
  <si>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</si>
  <si>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</si>
  <si>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</si>
  <si>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</si>
  <si>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</si>
  <si>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</si>
  <si>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</si>
  <si>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</si>
  <si>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</si>
  <si>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</si>
  <si>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</si>
  <si>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</si>
  <si>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</si>
  <si>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</si>
  <si>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</si>
  <si>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</si>
  <si>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</si>
  <si>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</si>
  <si>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</si>
  <si>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</si>
  <si>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</si>
  <si>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</si>
  <si>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</si>
  <si>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</si>
  <si>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</si>
  <si>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</si>
  <si>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</si>
  <si>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</si>
  <si>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</si>
  <si>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</si>
  <si>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</si>
  <si>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</si>
  <si>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</si>
  <si>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</si>
  <si>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</si>
  <si>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</si>
  <si>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</si>
  <si>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</si>
  <si>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</si>
  <si>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</si>
  <si>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</si>
  <si>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</si>
  <si>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</si>
  <si>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</si>
  <si>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</si>
  <si>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</si>
  <si>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</si>
  <si>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</si>
  <si>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</si>
  <si>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</si>
  <si>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</si>
  <si>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</si>
  <si>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</si>
  <si>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</si>
  <si>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</si>
  <si>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</si>
  <si>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</si>
  <si>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</si>
  <si>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</si>
  <si>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</si>
  <si>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</si>
  <si>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</si>
  <si>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</si>
  <si>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</si>
  <si>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</si>
  <si>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</si>
  <si>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</si>
  <si>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</si>
  <si>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</si>
  <si>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</si>
  <si>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</si>
  <si>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</si>
  <si>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</si>
  <si>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</si>
  <si>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</si>
  <si>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</si>
  <si>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</si>
  <si>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</si>
  <si>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</si>
  <si>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</si>
  <si>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</si>
  <si>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</si>
  <si>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</si>
  <si>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</si>
  <si>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</si>
  <si>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</si>
  <si>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</si>
  <si>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</si>
  <si>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</si>
  <si>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</si>
  <si>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</si>
  <si>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</si>
  <si>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</si>
  <si>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</si>
  <si>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</si>
  <si>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</si>
  <si>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</si>
  <si>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</si>
  <si>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</si>
  <si>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</si>
  <si>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</si>
  <si>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</si>
  <si>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</si>
  <si>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</si>
  <si>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</si>
  <si>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</si>
  <si>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</si>
  <si>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</si>
  <si>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</si>
  <si>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</si>
  <si>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</si>
  <si>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</si>
  <si>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</si>
  <si>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</si>
  <si>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</si>
  <si>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</si>
  <si>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</si>
  <si>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</si>
  <si>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</si>
  <si>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</si>
  <si>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</si>
  <si>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</si>
  <si>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</si>
  <si>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</si>
  <si>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</si>
  <si>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</si>
  <si>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</si>
  <si>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</si>
  <si>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</si>
  <si>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</si>
  <si>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</si>
  <si>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</si>
  <si>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</si>
  <si>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</si>
  <si>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</si>
  <si>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</si>
  <si>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</si>
  <si>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</si>
  <si>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</si>
  <si>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</si>
  <si>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</si>
  <si>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</si>
  <si>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</si>
  <si>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</si>
  <si>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</si>
  <si>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</si>
  <si>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</si>
  <si>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</si>
  <si>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</si>
  <si>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</si>
  <si>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</si>
  <si>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</si>
  <si>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</si>
  <si>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</si>
  <si>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</si>
  <si>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</si>
  <si>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</si>
  <si>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</si>
  <si>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</si>
  <si>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</si>
  <si>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</si>
  <si>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</si>
  <si>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</si>
  <si>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</si>
  <si>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</si>
  <si>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</si>
  <si>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</si>
  <si>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</si>
  <si>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</si>
  <si>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</si>
  <si>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</si>
  <si>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</si>
  <si>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</si>
  <si>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</si>
  <si>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</si>
  <si>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</si>
  <si>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</si>
  <si>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</si>
  <si>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</si>
  <si>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</si>
  <si>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</si>
  <si>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</si>
  <si>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</si>
  <si>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</si>
  <si>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</si>
  <si>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</si>
  <si>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</si>
  <si>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</si>
  <si>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</si>
  <si>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</si>
  <si>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</si>
  <si>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</si>
  <si>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</si>
  <si>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</si>
  <si>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</si>
  <si>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</si>
  <si>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</si>
  <si>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</si>
  <si>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</si>
  <si>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</si>
  <si>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</si>
  <si>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</si>
  <si>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</si>
  <si>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</si>
  <si>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</si>
  <si>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</si>
  <si>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</si>
  <si>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</si>
  <si>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</si>
  <si>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</si>
  <si>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</si>
  <si>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</si>
  <si>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</si>
  <si>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</si>
  <si>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</si>
  <si>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</si>
  <si>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</si>
  <si>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</si>
  <si>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</si>
  <si>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</si>
  <si>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</si>
  <si>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</si>
  <si>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</si>
  <si>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</si>
  <si>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</si>
  <si>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</si>
  <si>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</si>
  <si>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</si>
  <si>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</si>
  <si>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</si>
  <si>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</si>
  <si>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</si>
  <si>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</si>
  <si>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</si>
  <si>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</si>
  <si>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</si>
  <si>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</si>
  <si>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</si>
  <si>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</si>
  <si>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</si>
  <si>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</si>
  <si>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</si>
  <si>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</si>
  <si>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</si>
  <si>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</si>
  <si>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</si>
  <si>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</si>
  <si>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</si>
  <si>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</si>
  <si>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</si>
  <si>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</si>
  <si>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</si>
  <si>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</si>
  <si>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</si>
  <si>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</si>
  <si>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</si>
  <si>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</si>
  <si>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</si>
  <si>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</si>
  <si>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</si>
  <si>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</si>
  <si>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</si>
  <si>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</si>
  <si>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</si>
  <si>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</si>
  <si>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</si>
  <si>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</si>
  <si>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</si>
  <si>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</si>
  <si>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</si>
  <si>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</si>
  <si>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</si>
  <si>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</si>
  <si>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</si>
  <si>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</si>
  <si>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</si>
  <si>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</si>
  <si>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</si>
  <si>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</si>
  <si>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</si>
  <si>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</si>
  <si>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</si>
  <si>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</si>
  <si>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</si>
  <si>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</si>
  <si>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</si>
  <si>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</si>
  <si>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</si>
  <si>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</si>
  <si>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</si>
  <si>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</si>
  <si>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</si>
  <si>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</si>
  <si>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</si>
  <si>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</si>
  <si>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</si>
  <si>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</si>
  <si>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</si>
  <si>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</si>
  <si>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</si>
  <si>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</si>
  <si>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</si>
  <si>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</si>
  <si>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</si>
  <si>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</si>
  <si>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</si>
  <si>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</si>
  <si>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</si>
  <si>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</si>
  <si>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</si>
  <si>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</si>
  <si>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</si>
  <si>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</si>
  <si>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</si>
  <si>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</si>
  <si>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</si>
  <si>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</si>
  <si>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</si>
  <si>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</si>
  <si>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</si>
  <si>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</si>
  <si>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</si>
  <si>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</si>
  <si>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</si>
  <si>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</si>
  <si>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</si>
  <si>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</si>
  <si>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</si>
  <si>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</si>
  <si>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</si>
  <si>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</si>
  <si>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</si>
  <si>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</si>
  <si>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</si>
  <si>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</si>
  <si>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</si>
  <si>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</si>
  <si>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</si>
  <si>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</si>
  <si>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</si>
  <si>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</si>
  <si>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</si>
  <si>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</si>
  <si>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</si>
  <si>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</si>
  <si>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</si>
  <si>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</si>
  <si>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</si>
  <si>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</si>
  <si>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</si>
  <si>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</si>
  <si>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</si>
  <si>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</si>
  <si>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</si>
  <si>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</si>
  <si>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</si>
  <si>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</si>
  <si>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</si>
  <si>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</si>
  <si>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</si>
  <si>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</si>
  <si>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</si>
  <si>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</si>
  <si>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</si>
  <si>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</si>
  <si>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</si>
  <si>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</si>
  <si>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</si>
  <si>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</si>
  <si>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</si>
  <si>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</si>
  <si>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</si>
  <si>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</si>
  <si>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</si>
  <si>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</si>
  <si>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</si>
  <si>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</si>
  <si>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</si>
  <si>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</si>
  <si>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</si>
  <si>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</si>
  <si>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</si>
  <si>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</si>
  <si>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</si>
  <si>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</si>
  <si>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</si>
  <si>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</si>
  <si>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</si>
  <si>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</si>
  <si>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</si>
  <si>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</si>
  <si>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</si>
  <si>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</si>
  <si>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</si>
  <si>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</si>
  <si>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</si>
  <si>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</si>
  <si>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</si>
  <si>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</si>
  <si>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</si>
  <si>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</si>
  <si>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</si>
  <si>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</si>
  <si>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</si>
  <si>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</si>
  <si>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</si>
  <si>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</si>
  <si>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</si>
  <si>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</si>
  <si>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</si>
  <si>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</si>
  <si>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</si>
  <si>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</si>
  <si>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</si>
  <si>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</si>
  <si>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</si>
  <si>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</si>
  <si>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</si>
  <si>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</si>
  <si>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</si>
  <si>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</si>
  <si>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</si>
  <si>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</si>
  <si>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</si>
  <si>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</si>
  <si>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</si>
  <si>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</si>
  <si>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</si>
  <si>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</si>
  <si>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</si>
  <si>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</si>
  <si>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</si>
  <si>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</si>
  <si>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</si>
  <si>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</si>
  <si>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</si>
  <si>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</si>
  <si>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</si>
  <si>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</si>
  <si>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</si>
  <si>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</si>
  <si>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</si>
  <si>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</si>
  <si>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</si>
  <si>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</si>
  <si>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</si>
  <si>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</si>
  <si>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</si>
  <si>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</si>
  <si>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</si>
  <si>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</si>
  <si>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</si>
  <si>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</si>
  <si>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</si>
  <si>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</si>
  <si>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</si>
  <si>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</si>
  <si>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</si>
  <si>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</si>
  <si>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</si>
  <si>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</si>
  <si>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</si>
  <si>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</si>
  <si>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</si>
  <si>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</si>
  <si>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</si>
  <si>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</si>
  <si>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</si>
  <si>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</si>
  <si>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</si>
  <si>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</si>
  <si>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</si>
  <si>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</si>
  <si>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</si>
  <si>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</si>
  <si>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</si>
  <si>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</si>
  <si>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</si>
  <si>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</si>
  <si>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</si>
  <si>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</si>
  <si>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</si>
  <si>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</si>
  <si>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</si>
  <si>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</si>
  <si>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</si>
  <si>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</si>
  <si>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</si>
  <si>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</si>
  <si>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</si>
  <si>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</si>
  <si>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</si>
  <si>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</si>
  <si>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</si>
  <si>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</si>
  <si>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</si>
  <si>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</si>
  <si>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</si>
  <si>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</si>
  <si>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</si>
  <si>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</si>
  <si>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</si>
  <si>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</si>
  <si>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</si>
  <si>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</si>
  <si>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</si>
  <si>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</si>
  <si>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</si>
  <si>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</si>
  <si>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</si>
  <si>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</si>
  <si>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</si>
  <si>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</si>
  <si>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</si>
  <si>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</si>
  <si>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</si>
  <si>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</si>
  <si>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</si>
  <si>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</si>
  <si>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</si>
  <si>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</si>
  <si>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</si>
  <si>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</si>
  <si>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</si>
  <si>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</si>
  <si>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</si>
  <si>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</si>
  <si>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</si>
  <si>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</si>
  <si>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</si>
  <si>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</si>
  <si>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</si>
  <si>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</si>
  <si>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</si>
  <si>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</si>
  <si>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</si>
  <si>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</si>
  <si>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</si>
  <si>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</si>
  <si>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</si>
  <si>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</si>
  <si>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</si>
  <si>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</si>
  <si>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</si>
  <si>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</si>
  <si>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</si>
  <si>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</si>
  <si>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</si>
  <si>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</si>
  <si>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</si>
  <si>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</si>
  <si>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</si>
  <si>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</si>
  <si>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</si>
  <si>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</si>
  <si>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</si>
  <si>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</si>
  <si>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</si>
  <si>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</si>
  <si>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</si>
  <si>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</si>
  <si>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</si>
  <si>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</si>
  <si>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</si>
  <si>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</si>
  <si>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</si>
  <si>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</si>
  <si>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</si>
  <si>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</si>
  <si>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</si>
  <si>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</si>
  <si>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</si>
  <si>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</si>
  <si>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</si>
  <si>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</si>
  <si>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</si>
  <si>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</si>
  <si>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</si>
  <si>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</si>
  <si>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</si>
  <si>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</si>
  <si>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</si>
  <si>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</si>
  <si>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</si>
  <si>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</si>
  <si>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</si>
  <si>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</si>
  <si>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</si>
  <si>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</si>
  <si>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</si>
  <si>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</si>
  <si>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</si>
  <si>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</si>
  <si>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</si>
  <si>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</si>
  <si>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</si>
  <si>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</si>
  <si>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</si>
  <si>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</si>
  <si>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</si>
  <si>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</si>
  <si>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</si>
  <si>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</si>
  <si>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</si>
  <si>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</si>
  <si>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</si>
  <si>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</si>
  <si>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</si>
  <si>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</si>
  <si>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</si>
  <si>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</si>
  <si>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</si>
  <si>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</si>
  <si>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</si>
  <si>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</si>
  <si>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</si>
  <si>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</si>
  <si>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</si>
  <si>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</si>
  <si>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</si>
  <si>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</si>
  <si>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</si>
  <si>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</si>
  <si>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</si>
  <si>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</si>
  <si>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</si>
  <si>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</si>
  <si>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</si>
  <si>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</si>
  <si>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</si>
  <si>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</si>
  <si>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</si>
  <si>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</si>
  <si>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</si>
  <si>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</si>
  <si>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</si>
  <si>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</si>
  <si>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</si>
  <si>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</si>
  <si>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</si>
  <si>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</si>
  <si>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</si>
  <si>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</si>
  <si>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</si>
  <si>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</si>
  <si>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</si>
  <si>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</si>
  <si>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</si>
  <si>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</si>
  <si>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</si>
  <si>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</si>
  <si>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</si>
  <si>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</si>
  <si>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</si>
  <si>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</si>
  <si>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</si>
  <si>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</si>
  <si>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</si>
  <si>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</si>
  <si>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</si>
  <si>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</si>
  <si>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</si>
  <si>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</si>
  <si>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</si>
  <si>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</si>
  <si>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</si>
  <si>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</si>
  <si>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</si>
  <si>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</si>
  <si>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</si>
  <si>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</si>
  <si>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</si>
  <si>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</si>
  <si>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</si>
  <si>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</si>
  <si>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</si>
  <si>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</si>
  <si>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</si>
  <si>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</si>
  <si>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</si>
  <si>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</si>
  <si>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</si>
  <si>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</si>
  <si>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</si>
  <si>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</si>
  <si>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</si>
  <si>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</si>
  <si>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</si>
  <si>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</si>
  <si>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</si>
  <si>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</si>
  <si>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</si>
  <si>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</si>
  <si>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</si>
  <si>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</si>
  <si>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</si>
  <si>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</si>
  <si>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</si>
  <si>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</si>
  <si>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</si>
  <si>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</si>
  <si>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</si>
  <si>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</si>
  <si>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</si>
  <si>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</si>
  <si>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</si>
  <si>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</si>
  <si>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</si>
  <si>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</si>
  <si>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</si>
  <si>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</si>
  <si>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</si>
  <si>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</si>
  <si>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</si>
  <si>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</si>
  <si>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</si>
  <si>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</si>
  <si>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</si>
  <si>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</si>
  <si>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</si>
  <si>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</si>
  <si>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</si>
  <si>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</si>
  <si>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</si>
  <si>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</si>
  <si>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</si>
  <si>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</si>
  <si>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</si>
  <si>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</si>
  <si>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</si>
  <si>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</si>
  <si>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</si>
  <si>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</si>
  <si>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</si>
  <si>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</si>
  <si>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</si>
  <si>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</si>
  <si>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</si>
  <si>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</si>
  <si>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</si>
  <si>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</si>
  <si>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</si>
  <si>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</si>
  <si>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</si>
  <si>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</si>
  <si>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</si>
  <si>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</si>
  <si>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</si>
  <si>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</si>
  <si>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</si>
  <si>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</si>
  <si>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</si>
  <si>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</si>
  <si>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</si>
  <si>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</si>
  <si>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</si>
  <si>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</si>
  <si>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</si>
  <si>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</si>
  <si>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</si>
  <si>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</si>
  <si>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</si>
  <si>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</si>
  <si>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</si>
  <si>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</si>
  <si>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</si>
  <si>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</si>
  <si>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</si>
  <si>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</si>
  <si>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</si>
  <si>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</si>
  <si>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</si>
  <si>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</si>
  <si>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</si>
  <si>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</si>
  <si>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</si>
  <si>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</si>
  <si>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</si>
  <si>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</si>
  <si>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</si>
  <si>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</si>
  <si>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</si>
  <si>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</si>
  <si>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</si>
  <si>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</si>
  <si>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</si>
  <si>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</si>
  <si>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</si>
  <si>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</si>
  <si>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</si>
  <si>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</si>
  <si>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</si>
  <si>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</si>
  <si>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</si>
  <si>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</si>
  <si>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</si>
  <si>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</si>
  <si>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</si>
  <si>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</si>
  <si>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</si>
  <si>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</si>
  <si>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</si>
  <si>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</si>
  <si>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</si>
  <si>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</si>
  <si>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</si>
  <si>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</si>
  <si>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</si>
  <si>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</si>
  <si>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</si>
  <si>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</si>
  <si>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</si>
  <si>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</si>
  <si>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</si>
  <si>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</si>
  <si>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</si>
  <si>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</si>
  <si>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</si>
  <si>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</si>
  <si>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</si>
  <si>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</si>
  <si>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</si>
  <si>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</si>
  <si>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</si>
  <si>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</si>
  <si>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</si>
  <si>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</si>
  <si>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</si>
  <si>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</si>
  <si>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</si>
  <si>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</si>
  <si>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</si>
  <si>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</si>
  <si>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</si>
  <si>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</si>
  <si>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</si>
  <si>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</si>
  <si>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</si>
  <si>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</si>
  <si>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</si>
  <si>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</si>
  <si>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</si>
  <si>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</si>
  <si>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</si>
  <si>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</si>
  <si>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</si>
  <si>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</si>
  <si>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</si>
  <si>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</si>
  <si>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</si>
  <si>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</si>
  <si>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</si>
  <si>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</si>
  <si>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</si>
  <si>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</si>
  <si>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</si>
  <si>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</si>
  <si>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</si>
  <si>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</si>
  <si>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</si>
  <si>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</si>
  <si>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</si>
  <si>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</si>
  <si>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</si>
  <si>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</si>
  <si>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</si>
  <si>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</si>
  <si>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</si>
  <si>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</si>
  <si>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</si>
  <si>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</si>
  <si>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</si>
  <si>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</si>
  <si>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</si>
  <si>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</si>
  <si>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</si>
  <si>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</si>
  <si>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</si>
  <si>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</si>
  <si>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</si>
  <si>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</si>
  <si>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</si>
  <si>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</si>
  <si>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</si>
  <si>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</si>
  <si>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</si>
  <si>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</si>
  <si>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</si>
  <si>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</si>
  <si>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</si>
  <si>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</si>
  <si>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</si>
  <si>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</si>
  <si>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</si>
  <si>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</si>
  <si>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</si>
  <si>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</si>
  <si>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</si>
  <si>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</si>
  <si>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</si>
  <si>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</si>
  <si>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</si>
  <si>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</si>
  <si>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</si>
  <si>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</si>
  <si>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</si>
  <si>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</si>
  <si>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</si>
  <si>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</si>
  <si>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</si>
  <si>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</si>
  <si>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</si>
  <si>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</si>
  <si>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</si>
  <si>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</si>
  <si>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</si>
  <si>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</si>
  <si>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</si>
  <si>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</si>
  <si>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</si>
  <si>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</si>
  <si>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</si>
  <si>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</si>
  <si>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</si>
  <si>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</si>
  <si>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</si>
  <si>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</si>
  <si>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</si>
  <si>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</si>
  <si>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</si>
  <si>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</si>
  <si>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</si>
  <si>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</si>
  <si>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</si>
  <si>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</si>
  <si>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</si>
  <si>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</si>
  <si>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</si>
  <si>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</si>
  <si>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</si>
  <si>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</si>
  <si>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</si>
  <si>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</si>
  <si>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</si>
  <si>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</si>
  <si>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</si>
  <si>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</si>
  <si>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</si>
  <si>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</si>
  <si>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</si>
  <si>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</si>
  <si>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</si>
  <si>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</si>
  <si>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</si>
  <si>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</si>
  <si>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</si>
  <si>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</si>
  <si>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</si>
  <si>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</si>
  <si>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</si>
  <si>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</si>
  <si>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</si>
  <si>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</si>
  <si>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</si>
  <si>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</si>
  <si>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</si>
  <si>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</si>
  <si>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</si>
  <si>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</si>
  <si>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</si>
  <si>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</si>
  <si>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</si>
  <si>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</si>
  <si>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</si>
  <si>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</si>
  <si>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</si>
  <si>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</si>
  <si>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</si>
  <si>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</si>
  <si>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</si>
  <si>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</si>
  <si>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</si>
  <si>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</si>
  <si>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</si>
  <si>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</si>
  <si>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</si>
  <si>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</si>
  <si>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</si>
  <si>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</si>
  <si>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</si>
  <si>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</si>
  <si>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</si>
  <si>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</si>
  <si>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</si>
  <si>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</si>
  <si>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</si>
  <si>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</si>
  <si>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</si>
  <si>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</si>
  <si>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</si>
  <si>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</si>
  <si>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</si>
  <si>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</si>
  <si>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</si>
  <si>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</si>
  <si>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</si>
  <si>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</si>
  <si>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</si>
  <si>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</si>
  <si>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</si>
  <si>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</si>
  <si>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</si>
  <si>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</si>
  <si>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</si>
  <si>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</si>
  <si>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</si>
  <si>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</si>
  <si>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</si>
  <si>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</si>
  <si>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</si>
  <si>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</si>
  <si>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</si>
  <si>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</si>
  <si>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</si>
  <si>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</si>
  <si>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</si>
  <si>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</si>
  <si>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</si>
  <si>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</si>
  <si>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</si>
  <si>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</si>
  <si>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</si>
  <si>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</si>
  <si>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</si>
  <si>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</si>
  <si>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</si>
  <si>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</si>
  <si>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</si>
  <si>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</si>
  <si>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</si>
  <si>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</si>
  <si>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</si>
  <si>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</si>
  <si>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</si>
  <si>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</si>
  <si>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</si>
  <si>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</si>
  <si>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</si>
  <si>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</si>
  <si>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</si>
  <si>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</si>
  <si>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</si>
  <si>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</si>
  <si>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</si>
  <si>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</si>
  <si>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</si>
  <si>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</si>
  <si>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</si>
  <si>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</si>
  <si>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</si>
  <si>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</si>
  <si>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</si>
  <si>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</si>
  <si>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</si>
  <si>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</si>
  <si>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</si>
  <si>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</si>
  <si>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</si>
  <si>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</si>
  <si>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</si>
  <si>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</si>
  <si>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</si>
  <si>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</si>
  <si>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</si>
  <si>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</si>
  <si>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</si>
  <si>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</si>
  <si>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</si>
  <si>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</si>
  <si>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</si>
  <si>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</si>
  <si>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</si>
  <si>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</si>
  <si>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</si>
  <si>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</si>
  <si>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</si>
  <si>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</si>
  <si>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</si>
  <si>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</si>
  <si>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</si>
  <si>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</si>
  <si>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</si>
  <si>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</si>
  <si>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</si>
  <si>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</si>
  <si>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</si>
  <si>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</si>
  <si>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</si>
  <si>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</si>
  <si>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</si>
  <si>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</si>
  <si>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</si>
  <si>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</si>
  <si>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</si>
  <si>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</si>
  <si>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</si>
  <si>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</si>
  <si>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</si>
  <si>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</si>
  <si>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</si>
  <si>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</si>
  <si>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</si>
  <si>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</si>
  <si>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</si>
  <si>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</si>
  <si>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</si>
  <si>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</si>
  <si>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</si>
  <si>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</si>
  <si>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</si>
  <si>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</si>
  <si>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</si>
  <si>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</si>
  <si>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</si>
  <si>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</si>
  <si>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</si>
  <si>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</si>
  <si>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</si>
  <si>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</si>
  <si>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</si>
  <si>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</si>
  <si>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</si>
  <si>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</si>
  <si>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</si>
  <si>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</si>
  <si>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</si>
  <si>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</si>
  <si>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</si>
  <si>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</si>
  <si>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</si>
  <si>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</si>
  <si>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</si>
  <si>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</si>
  <si>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</si>
  <si>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</si>
  <si>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</si>
  <si>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</si>
  <si>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</si>
  <si>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</si>
  <si>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</si>
  <si>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</si>
  <si>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</si>
  <si>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</si>
  <si>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</si>
  <si>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</si>
  <si>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</si>
  <si>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</si>
  <si>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</si>
  <si>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</si>
  <si>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</si>
  <si>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</si>
  <si>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</si>
  <si>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</si>
  <si>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</si>
  <si>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</si>
  <si>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</si>
  <si>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</si>
  <si>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</si>
  <si>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</si>
  <si>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</si>
  <si>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</si>
  <si>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</si>
  <si>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</si>
  <si>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</si>
  <si>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</si>
  <si>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</si>
  <si>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</si>
  <si>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</si>
  <si>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</si>
  <si>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</si>
  <si>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</si>
  <si>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</si>
  <si>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</si>
  <si>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</si>
  <si>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</si>
  <si>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</si>
  <si>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</si>
  <si>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</si>
  <si>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</si>
  <si>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</si>
  <si>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</si>
  <si>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</si>
  <si>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</si>
  <si>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</si>
  <si>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</si>
  <si>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</si>
  <si>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</si>
  <si>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</si>
  <si>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</si>
  <si>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</si>
  <si>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</si>
  <si>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</si>
  <si>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</si>
  <si>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</si>
  <si>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</si>
  <si>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</si>
  <si>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</si>
  <si>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</si>
  <si>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</si>
  <si>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</si>
  <si>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</si>
  <si>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</si>
  <si>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</si>
  <si>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</si>
  <si>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</si>
  <si>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</si>
  <si>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</si>
  <si>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</si>
  <si>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</si>
  <si>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</si>
  <si>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</si>
  <si>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</si>
  <si>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</si>
  <si>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</si>
  <si>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</si>
  <si>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</si>
  <si>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</si>
  <si>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</si>
  <si>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</si>
  <si>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</si>
  <si>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</si>
  <si>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</si>
  <si>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</si>
  <si>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</si>
  <si>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</si>
  <si>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</si>
  <si>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</si>
  <si>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</si>
  <si>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</si>
  <si>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</si>
  <si>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</si>
  <si>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</si>
  <si>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</si>
  <si>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</si>
  <si>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</si>
  <si>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</si>
  <si>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</si>
  <si>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</si>
  <si>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</si>
  <si>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</si>
  <si>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</si>
  <si>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</si>
  <si>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</si>
  <si>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</si>
  <si>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</si>
  <si>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</si>
  <si>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</si>
  <si>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</si>
  <si>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</si>
  <si>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</si>
  <si>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</si>
  <si>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</si>
  <si>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</si>
  <si>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</si>
  <si>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</si>
  <si>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</si>
  <si>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</si>
  <si>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</si>
  <si>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</si>
  <si>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</si>
  <si>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</si>
  <si>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</si>
  <si>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</si>
  <si>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</si>
  <si>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</si>
  <si>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</si>
  <si>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</si>
  <si>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</si>
  <si>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</si>
  <si>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</si>
  <si>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</si>
  <si>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</si>
  <si>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</si>
  <si>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</si>
  <si>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</si>
  <si>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</si>
  <si>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</si>
  <si>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</si>
  <si>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</si>
  <si>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</si>
  <si>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</si>
  <si>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</si>
  <si>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</si>
  <si>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</si>
  <si>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</si>
  <si>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</si>
  <si>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</si>
  <si>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</si>
  <si>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</si>
  <si>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</si>
  <si>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</si>
  <si>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</si>
  <si>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</si>
  <si>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</si>
  <si>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</si>
  <si>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</si>
  <si>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</si>
  <si>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</si>
  <si>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</si>
  <si>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</si>
  <si>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</si>
  <si>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</si>
  <si>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</si>
  <si>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</si>
  <si>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</si>
  <si>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</si>
  <si>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</si>
  <si>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</si>
  <si>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</si>
  <si>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</si>
  <si>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</si>
  <si>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</si>
  <si>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</si>
  <si>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</si>
  <si>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</si>
  <si>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</si>
  <si>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</si>
  <si>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</si>
  <si>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</si>
  <si>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</si>
  <si>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</si>
  <si>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</si>
  <si>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</si>
  <si>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</si>
  <si>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</si>
  <si>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</si>
  <si>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</si>
  <si>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</si>
  <si>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</si>
  <si>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</si>
  <si>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</si>
  <si>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</si>
  <si>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</si>
  <si>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</si>
  <si>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</si>
  <si>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</si>
  <si>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</si>
  <si>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</si>
  <si>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</si>
  <si>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</si>
  <si>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</si>
  <si>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</si>
  <si>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</si>
  <si>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</si>
  <si>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</si>
  <si>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</si>
  <si>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</si>
  <si>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</si>
  <si>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</si>
  <si>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</si>
  <si>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</si>
  <si>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</si>
  <si>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</si>
  <si>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</si>
  <si>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</si>
  <si>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</si>
  <si>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</si>
  <si>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</si>
  <si>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</si>
  <si>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</si>
  <si>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</si>
  <si>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</si>
  <si>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</si>
  <si>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</si>
  <si>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</si>
  <si>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</si>
  <si>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</si>
  <si>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</si>
  <si>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</si>
  <si>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</si>
  <si>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</si>
  <si>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</si>
  <si>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</si>
  <si>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</si>
  <si>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</si>
  <si>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</si>
  <si>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</si>
  <si>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</si>
  <si>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</si>
  <si>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</si>
  <si>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</si>
  <si>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</si>
  <si>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</si>
  <si>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</si>
  <si>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</si>
  <si>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</si>
  <si>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</si>
  <si>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</si>
  <si>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</si>
  <si>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</si>
  <si>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</si>
  <si>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</si>
  <si>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</si>
  <si>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</si>
  <si>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</si>
  <si>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</si>
  <si>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</si>
  <si>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</si>
  <si>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</si>
  <si>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</si>
  <si>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</si>
  <si>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</si>
  <si>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</si>
  <si>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</si>
  <si>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</si>
  <si>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</si>
  <si>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</si>
  <si>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</si>
  <si>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</si>
  <si>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</si>
  <si>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</si>
  <si>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</si>
  <si>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</si>
  <si>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</si>
  <si>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</si>
  <si>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</si>
  <si>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</si>
  <si>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</si>
  <si>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</si>
  <si>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</si>
  <si>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</si>
  <si>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</si>
  <si>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</si>
  <si>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</si>
  <si>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</si>
  <si>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</si>
  <si>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</si>
  <si>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</si>
  <si>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</si>
  <si>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</si>
  <si>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</si>
  <si>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</si>
  <si>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</si>
  <si>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</si>
  <si>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</si>
  <si>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</si>
  <si>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</si>
  <si>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</si>
  <si>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</si>
  <si>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</si>
  <si>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</si>
  <si>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</si>
  <si>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</si>
  <si>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</si>
  <si>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</si>
  <si>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</si>
  <si>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</si>
  <si>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</si>
  <si>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</si>
  <si>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</si>
  <si>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</si>
  <si>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</si>
  <si>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</si>
  <si>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</si>
  <si>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</si>
  <si>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</si>
  <si>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</si>
  <si>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</si>
  <si>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</si>
  <si>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</si>
  <si>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</si>
  <si>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</si>
  <si>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</si>
  <si>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</si>
  <si>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</si>
  <si>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</si>
  <si>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</si>
  <si>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</si>
  <si>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</si>
  <si>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</si>
  <si>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</si>
  <si>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</si>
  <si>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</si>
  <si>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</si>
  <si>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</si>
  <si>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</si>
  <si>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</si>
  <si>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</si>
  <si>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</si>
  <si>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</si>
  <si>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</si>
  <si>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</si>
  <si>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</si>
  <si>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</si>
  <si>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</si>
  <si>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</si>
  <si>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</si>
  <si>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</si>
  <si>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</si>
  <si>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</si>
  <si>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</si>
  <si>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</si>
  <si>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</si>
  <si>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</si>
  <si>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</si>
  <si>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</si>
  <si>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</si>
  <si>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</si>
  <si>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</si>
  <si>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</si>
  <si>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</si>
  <si>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</si>
  <si>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</si>
  <si>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</si>
  <si>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</si>
  <si>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</si>
  <si>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</si>
  <si>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</si>
  <si>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</si>
  <si>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</si>
  <si>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</si>
  <si>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</si>
  <si>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</si>
  <si>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</si>
  <si>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</si>
  <si>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</si>
  <si>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</si>
  <si>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</si>
  <si>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</si>
  <si>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</si>
  <si>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</si>
  <si>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</si>
  <si>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</si>
  <si>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</si>
  <si>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</si>
  <si>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</si>
  <si>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</si>
  <si>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</si>
  <si>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</si>
  <si>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</si>
  <si>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</si>
  <si>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</si>
  <si>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</si>
  <si>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</si>
  <si>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</si>
  <si>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</si>
  <si>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</si>
  <si>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</si>
  <si>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</si>
  <si>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</si>
  <si>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</si>
  <si>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</si>
  <si>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</si>
  <si>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</si>
  <si>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</si>
  <si>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</si>
  <si>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</si>
  <si>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</si>
  <si>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</si>
  <si>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</si>
  <si>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</si>
  <si>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</si>
  <si>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</si>
  <si>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</si>
  <si>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</si>
  <si>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</si>
  <si>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</si>
  <si>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</si>
  <si>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</si>
  <si>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</si>
  <si>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</si>
  <si>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</si>
  <si>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</si>
  <si>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</si>
  <si>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</si>
  <si>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</si>
  <si>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</si>
  <si>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</si>
  <si>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</si>
  <si>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</si>
  <si>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</si>
  <si>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</si>
  <si>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</si>
  <si>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</si>
  <si>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</si>
  <si>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</si>
  <si>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</si>
  <si>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</si>
  <si>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</si>
  <si>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</si>
  <si>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</si>
  <si>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</si>
  <si>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</si>
  <si>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</si>
  <si>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</si>
  <si>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</si>
  <si>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</si>
  <si>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</si>
  <si>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</si>
  <si>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</si>
  <si>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</si>
  <si>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</si>
  <si>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</si>
  <si>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</si>
  <si>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</si>
  <si>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</si>
  <si>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</si>
  <si>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</si>
  <si>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</si>
  <si>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</si>
  <si>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</si>
  <si>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</si>
  <si>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</si>
  <si>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</si>
  <si>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</si>
  <si>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</si>
  <si>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</si>
  <si>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</si>
  <si>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</si>
  <si>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</si>
  <si>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</si>
  <si>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</si>
  <si>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</si>
  <si>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</si>
  <si>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</si>
  <si>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</si>
  <si>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</si>
  <si>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</si>
  <si>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</si>
  <si>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</si>
  <si>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</si>
  <si>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</si>
  <si>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</si>
  <si>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</si>
  <si>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</si>
  <si>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</si>
  <si>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</si>
  <si>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</si>
  <si>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</si>
  <si>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</si>
  <si>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</si>
  <si>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</si>
  <si>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</si>
  <si>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</si>
  <si>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</si>
  <si>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</si>
  <si>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</si>
  <si>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</si>
  <si>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</si>
  <si>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</si>
  <si>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</si>
  <si>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</si>
  <si>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</si>
  <si>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</si>
  <si>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</si>
  <si>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</si>
  <si>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</si>
  <si>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</si>
  <si>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</si>
  <si>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</si>
  <si>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</si>
  <si>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</si>
  <si>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</si>
  <si>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</si>
  <si>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</si>
  <si>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</si>
  <si>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</si>
  <si>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</si>
  <si>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</si>
  <si>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</si>
  <si>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</si>
  <si>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</si>
  <si>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</si>
  <si>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</si>
  <si>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</si>
  <si>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</si>
  <si>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</si>
  <si>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</si>
  <si>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</si>
  <si>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</si>
  <si>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</si>
  <si>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</si>
  <si>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</si>
  <si>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</si>
  <si>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</si>
  <si>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</si>
  <si>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</si>
  <si>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</si>
  <si>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</si>
  <si>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</si>
  <si>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</si>
  <si>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</si>
  <si>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</si>
  <si>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</si>
  <si>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</si>
  <si>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</si>
  <si>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</si>
  <si>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</si>
  <si>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</si>
  <si>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</si>
  <si>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</si>
  <si>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</si>
  <si>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</si>
  <si>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</si>
  <si>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</si>
  <si>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</si>
  <si>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</si>
  <si>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</si>
  <si>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</si>
  <si>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</si>
  <si>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</si>
  <si>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</si>
  <si>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</si>
  <si>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</si>
  <si>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</si>
  <si>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</si>
  <si>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</si>
  <si>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</si>
  <si>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</si>
  <si>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</si>
  <si>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</si>
  <si>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</si>
  <si>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</si>
  <si>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</si>
  <si>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</si>
  <si>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</si>
  <si>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</si>
  <si>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</si>
  <si>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</si>
  <si>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</si>
  <si>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</si>
  <si>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</si>
  <si>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</si>
  <si>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</si>
  <si>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</si>
  <si>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</si>
  <si>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</si>
  <si>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</si>
  <si>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</si>
  <si>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</si>
  <si>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</si>
  <si>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</si>
  <si>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</si>
  <si>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</si>
  <si>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</si>
  <si>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</si>
  <si>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</si>
  <si>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</si>
  <si>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</si>
  <si>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</si>
  <si>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</si>
  <si>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</si>
  <si>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</si>
  <si>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</si>
  <si>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</si>
  <si>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</si>
  <si>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</si>
  <si>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</si>
  <si>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</si>
  <si>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</si>
  <si>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</si>
  <si>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</si>
  <si>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</si>
  <si>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</si>
  <si>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</si>
  <si>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</si>
  <si>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</si>
  <si>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</si>
  <si>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</si>
  <si>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</si>
  <si>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</si>
  <si>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</si>
  <si>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</si>
  <si>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</si>
  <si>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</si>
  <si>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</si>
  <si>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</si>
  <si>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</si>
  <si>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</si>
  <si>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</si>
  <si>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</si>
  <si>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</si>
  <si>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</si>
  <si>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</si>
  <si>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</si>
  <si>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</si>
  <si>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</si>
  <si>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</si>
  <si>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</si>
  <si>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</si>
  <si>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</si>
  <si>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</si>
  <si>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</si>
  <si>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</si>
  <si>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</si>
  <si>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</si>
  <si>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</si>
  <si>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</si>
  <si>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</si>
  <si>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</si>
  <si>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</si>
  <si>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</si>
  <si>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</si>
  <si>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</si>
  <si>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</si>
  <si>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</si>
  <si>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</si>
  <si>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</si>
  <si>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</si>
  <si>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</si>
  <si>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</si>
  <si>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</si>
  <si>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</si>
  <si>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</si>
  <si>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</si>
  <si>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</si>
  <si>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</si>
  <si>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</si>
  <si>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</si>
  <si>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</si>
  <si>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</si>
  <si>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</si>
  <si>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</si>
  <si>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</si>
  <si>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</si>
  <si>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</si>
  <si>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</si>
  <si>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</si>
  <si>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</si>
  <si>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</si>
  <si>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</si>
  <si>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</si>
  <si>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</si>
  <si>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</si>
  <si>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</si>
  <si>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</si>
  <si>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</si>
  <si>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</si>
  <si>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</si>
  <si>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</si>
  <si>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</si>
  <si>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</si>
  <si>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</si>
  <si>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</si>
  <si>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</si>
  <si>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</si>
  <si>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</si>
  <si>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</si>
  <si>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</si>
  <si>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</si>
  <si>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</si>
  <si>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</si>
  <si>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</si>
  <si>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</si>
  <si>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</si>
  <si>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</si>
  <si>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</si>
  <si>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</si>
  <si>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</si>
  <si>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</si>
  <si>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</si>
  <si>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</si>
  <si>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</si>
  <si>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</si>
  <si>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</si>
  <si>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</si>
  <si>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</si>
  <si>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</si>
  <si>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</si>
  <si>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</si>
  <si>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</si>
  <si>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</si>
  <si>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</si>
  <si>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</si>
  <si>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</si>
  <si>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</si>
  <si>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</si>
  <si>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</si>
  <si>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</si>
  <si>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</si>
  <si>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</si>
  <si>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</si>
  <si>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</si>
  <si>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</si>
  <si>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</si>
  <si>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</si>
  <si>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</si>
  <si>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</si>
  <si>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</si>
  <si>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</si>
  <si>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</si>
  <si>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</si>
  <si>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</si>
  <si>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</si>
  <si>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</si>
  <si>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</si>
  <si>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</si>
  <si>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</si>
  <si>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</si>
  <si>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</si>
  <si>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</si>
  <si>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</si>
  <si>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</si>
  <si>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</si>
  <si>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</si>
  <si>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</si>
  <si>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</si>
  <si>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</si>
  <si>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</si>
  <si>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</si>
  <si>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</si>
  <si>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</si>
  <si>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</si>
  <si>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</si>
  <si>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</si>
  <si>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</si>
  <si>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</si>
  <si>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</si>
  <si>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</si>
  <si>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</si>
  <si>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</si>
  <si>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</si>
  <si>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</si>
  <si>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</si>
  <si>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</si>
  <si>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</si>
  <si>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</si>
  <si>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</si>
  <si>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</si>
  <si>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</si>
  <si>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</si>
  <si>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</si>
  <si>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</si>
  <si>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</si>
  <si>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</si>
  <si>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</si>
  <si>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</si>
  <si>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</si>
  <si>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</si>
  <si>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</si>
  <si>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</si>
  <si>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</si>
  <si>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</si>
  <si>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</si>
  <si>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</si>
  <si>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</si>
  <si>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</si>
  <si>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</si>
  <si>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</si>
  <si>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</si>
  <si>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</si>
  <si>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</si>
  <si>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</si>
  <si>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</si>
  <si>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</si>
  <si>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</si>
  <si>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</si>
  <si>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</si>
  <si>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</si>
  <si>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</si>
  <si>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</si>
  <si>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</si>
  <si>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</si>
  <si>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</si>
  <si>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</si>
  <si>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</si>
  <si>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</si>
  <si>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</si>
  <si>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</si>
  <si>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</si>
  <si>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</si>
  <si>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</si>
  <si>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</si>
  <si>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</si>
  <si>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</si>
  <si>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</si>
  <si>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</si>
  <si>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</si>
  <si>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</si>
  <si>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</si>
  <si>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</si>
  <si>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</si>
  <si>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</si>
  <si>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</si>
  <si>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</si>
  <si>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</si>
  <si>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</si>
  <si>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</si>
  <si>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</si>
  <si>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</si>
  <si>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</si>
  <si>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</si>
  <si>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</si>
  <si>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</si>
  <si>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</si>
  <si>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</si>
  <si>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</si>
  <si>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</si>
  <si>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</si>
  <si>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</si>
  <si>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</si>
  <si>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</si>
  <si>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</si>
  <si>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</si>
  <si>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</si>
  <si>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</si>
  <si>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</si>
  <si>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</si>
  <si>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</si>
  <si>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</si>
  <si>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</si>
  <si>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</si>
  <si>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</si>
  <si>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</si>
  <si>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</si>
  <si>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</si>
  <si>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</si>
  <si>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</si>
  <si>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</si>
  <si>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</si>
  <si>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</si>
  <si>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</si>
  <si>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</si>
  <si>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</si>
  <si>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</si>
  <si>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</si>
  <si>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</si>
  <si>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</si>
  <si>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</si>
  <si>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</si>
  <si>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</si>
  <si>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</si>
  <si>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</si>
  <si>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</si>
  <si>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</si>
  <si>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</si>
  <si>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</si>
  <si>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</si>
  <si>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</si>
  <si>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</si>
  <si>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</si>
  <si>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</si>
  <si>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</si>
  <si>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</si>
  <si>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</si>
  <si>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</si>
  <si>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</si>
  <si>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</si>
  <si>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</si>
  <si>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</si>
  <si>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</si>
  <si>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</si>
  <si>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</si>
  <si>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</si>
  <si>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</si>
  <si>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</si>
  <si>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</si>
  <si>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</si>
  <si>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</si>
  <si>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</si>
  <si>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</si>
  <si>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</si>
  <si>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</si>
  <si>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</si>
  <si>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</si>
  <si>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</si>
  <si>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</si>
  <si>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</si>
  <si>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</si>
  <si>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</si>
  <si>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</si>
  <si>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</si>
  <si>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</si>
  <si>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</si>
  <si>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</si>
  <si>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</si>
  <si>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</si>
  <si>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</si>
  <si>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</si>
  <si>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</si>
  <si>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</si>
  <si>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</si>
  <si>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</si>
  <si>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</si>
  <si>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</si>
  <si>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</si>
  <si>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</si>
  <si>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</si>
  <si>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</si>
  <si>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</si>
  <si>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</si>
  <si>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</si>
  <si>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</si>
  <si>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</si>
  <si>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</si>
  <si>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</si>
  <si>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</si>
  <si>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</si>
  <si>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</si>
  <si>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</si>
  <si>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</si>
  <si>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</si>
  <si>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</si>
  <si>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</si>
  <si>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</si>
  <si>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</si>
  <si>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</si>
  <si>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</si>
  <si>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</si>
  <si>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</si>
  <si>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</si>
  <si>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</si>
  <si>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</si>
  <si>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</si>
  <si>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</si>
  <si>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</si>
  <si>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</si>
  <si>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</si>
  <si>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</si>
  <si>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</si>
  <si>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</si>
  <si>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</si>
  <si>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</si>
  <si>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</si>
  <si>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</si>
  <si>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</si>
  <si>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</si>
  <si>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</si>
  <si>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</si>
  <si>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</si>
  <si>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</si>
  <si>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</si>
  <si>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</si>
  <si>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</si>
  <si>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</si>
  <si>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</si>
  <si>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</si>
  <si>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</si>
  <si>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</si>
  <si>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</si>
  <si>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</si>
  <si>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</si>
  <si>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</si>
  <si>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</si>
  <si>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</si>
  <si>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</si>
  <si>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</si>
  <si>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</si>
  <si>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</si>
  <si>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</si>
  <si>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</si>
  <si>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</si>
  <si>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</si>
  <si>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</si>
  <si>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</si>
  <si>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</si>
  <si>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</si>
  <si>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</si>
  <si>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</si>
  <si>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</si>
  <si>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</si>
  <si>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</si>
  <si>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</si>
  <si>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</si>
  <si>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</si>
  <si>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</si>
  <si>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</si>
  <si>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</si>
  <si>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</si>
  <si>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</si>
  <si>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</si>
  <si>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</si>
  <si>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</si>
  <si>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</si>
  <si>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</si>
  <si>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</si>
  <si>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</si>
  <si>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</si>
  <si>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</si>
  <si>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</si>
  <si>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</si>
  <si>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</si>
  <si>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</si>
  <si>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</si>
  <si>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</si>
  <si>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</si>
  <si>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</si>
  <si>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</si>
  <si>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</si>
  <si>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</si>
  <si>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</si>
  <si>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</si>
  <si>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</si>
  <si>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</si>
  <si>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</si>
  <si>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</si>
  <si>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</si>
  <si>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</si>
  <si>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</si>
  <si>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</si>
  <si>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</si>
  <si>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</si>
  <si>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</si>
  <si>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</si>
  <si>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</si>
  <si>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</si>
  <si>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</si>
  <si>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</si>
  <si>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</si>
  <si>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</si>
  <si>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</si>
  <si>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</si>
  <si>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</si>
  <si>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</si>
  <si>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</si>
  <si>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</si>
  <si>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</si>
  <si>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</si>
  <si>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</si>
  <si>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</si>
  <si>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</si>
  <si>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</si>
  <si>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</si>
  <si>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</si>
  <si>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</si>
  <si>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</si>
  <si>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</si>
  <si>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</si>
  <si>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</si>
  <si>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</si>
  <si>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</si>
  <si>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</si>
  <si>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</si>
  <si>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</si>
  <si>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</si>
  <si>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</si>
  <si>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</si>
  <si>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</si>
  <si>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</si>
  <si>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</si>
  <si>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</si>
  <si>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</si>
  <si>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</si>
  <si>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</si>
  <si>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</si>
  <si>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</si>
  <si>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</si>
  <si>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</si>
  <si>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</si>
  <si>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</si>
  <si>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</si>
  <si>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</si>
  <si>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</si>
  <si>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</si>
  <si>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</si>
  <si>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</si>
  <si>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</si>
  <si>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</si>
  <si>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</si>
  <si>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</si>
  <si>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</si>
  <si>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</si>
  <si>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</si>
  <si>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</si>
  <si>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</si>
  <si>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</si>
  <si>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</si>
  <si>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</si>
  <si>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</si>
  <si>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</si>
  <si>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</si>
  <si>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</si>
  <si>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</si>
  <si>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</si>
  <si>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</si>
  <si>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</si>
  <si>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</si>
  <si>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</si>
  <si>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</si>
  <si>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</si>
  <si>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</si>
  <si>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</si>
  <si>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</si>
  <si>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</si>
  <si>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</si>
  <si>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</si>
  <si>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</si>
  <si>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</si>
  <si>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</si>
  <si>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</si>
  <si>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</si>
  <si>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</si>
  <si>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</si>
  <si>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</si>
  <si>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</si>
  <si>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</si>
  <si>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</si>
  <si>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</si>
  <si>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</si>
  <si>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</si>
  <si>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</si>
  <si>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</si>
  <si>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</si>
  <si>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</si>
  <si>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</si>
  <si>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</si>
  <si>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</si>
  <si>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</si>
  <si>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</si>
  <si>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</si>
  <si>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</si>
  <si>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</si>
  <si>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</si>
  <si>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</si>
  <si>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</si>
  <si>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</si>
  <si>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</si>
  <si>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</si>
  <si>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</si>
  <si>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</si>
  <si>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</si>
  <si>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</si>
  <si>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</si>
  <si>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</si>
  <si>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</si>
  <si>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</si>
  <si>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</si>
  <si>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</si>
  <si>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</si>
  <si>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</si>
  <si>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</si>
  <si>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</si>
  <si>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</si>
  <si>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</si>
  <si>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</si>
  <si>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</si>
  <si>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</si>
  <si>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</si>
  <si>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</si>
  <si>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</si>
  <si>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</si>
  <si>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</si>
  <si>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</si>
  <si>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</si>
  <si>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</si>
  <si>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</si>
  <si>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</si>
  <si>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</si>
  <si>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</si>
  <si>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</si>
  <si>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</si>
  <si>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</si>
  <si>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</si>
  <si>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</si>
  <si>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</si>
  <si>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</si>
  <si>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</si>
  <si>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</si>
  <si>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</si>
  <si>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</si>
  <si>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</si>
  <si>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</si>
  <si>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</si>
  <si>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</si>
  <si>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</si>
  <si>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</si>
  <si>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</si>
  <si>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</si>
  <si>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</si>
  <si>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</si>
  <si>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</si>
  <si>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</si>
  <si>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</si>
  <si>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</si>
  <si>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</si>
  <si>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</si>
  <si>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</si>
  <si>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</si>
  <si>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</si>
  <si>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</si>
  <si>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</si>
  <si>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</si>
  <si>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</si>
  <si>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</si>
  <si>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</si>
  <si>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</si>
  <si>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</si>
  <si>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</si>
  <si>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</si>
  <si>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</si>
  <si>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</si>
  <si>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</si>
  <si>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</si>
  <si>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</si>
  <si>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</si>
  <si>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</si>
  <si>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</si>
  <si>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</si>
  <si>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</si>
  <si>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</si>
  <si>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</si>
  <si>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</si>
  <si>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</si>
  <si>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</si>
  <si>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</si>
  <si>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</si>
  <si>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</si>
  <si>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</si>
  <si>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</si>
  <si>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</si>
  <si>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</si>
  <si>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</si>
  <si>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</si>
  <si>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</si>
  <si>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</si>
  <si>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</si>
  <si>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</si>
  <si>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</si>
  <si>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</si>
  <si>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</si>
  <si>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</si>
  <si>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</si>
  <si>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</si>
  <si>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</si>
  <si>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</si>
  <si>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</si>
  <si>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</si>
  <si>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</si>
  <si>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</si>
  <si>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</si>
  <si>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</si>
  <si>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</si>
  <si>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</si>
  <si>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</si>
  <si>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</si>
  <si>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</si>
  <si>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</si>
  <si>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</si>
  <si>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</si>
  <si>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</si>
  <si>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</si>
  <si>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</si>
  <si>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</si>
  <si>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</si>
  <si>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</si>
  <si>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</si>
  <si>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</si>
  <si>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</si>
  <si>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</si>
  <si>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</si>
  <si>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</si>
  <si>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</si>
  <si>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</si>
  <si>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</si>
  <si>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</si>
  <si>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</si>
  <si>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</si>
  <si>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</si>
  <si>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</si>
  <si>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</si>
  <si>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</si>
  <si>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</si>
  <si>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</si>
  <si>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</si>
  <si>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</si>
  <si>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</si>
  <si>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</si>
  <si>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</si>
  <si>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</si>
  <si>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</si>
  <si>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</si>
  <si>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</si>
  <si>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</si>
  <si>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</si>
  <si>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</si>
  <si>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</si>
  <si>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</si>
  <si>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</si>
  <si>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</si>
  <si>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</si>
  <si>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</si>
  <si>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</si>
  <si>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</si>
  <si>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</si>
  <si>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</si>
  <si>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</si>
  <si>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</si>
  <si>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</si>
  <si>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</si>
  <si>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</si>
  <si>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</si>
  <si>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</si>
  <si>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</si>
  <si>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</si>
  <si>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</si>
  <si>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</si>
  <si>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</si>
  <si>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</si>
  <si>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</si>
  <si>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</si>
  <si>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</si>
  <si>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</si>
  <si>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</si>
  <si>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</si>
  <si>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</si>
  <si>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</si>
  <si>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</si>
  <si>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</si>
  <si>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</si>
  <si>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</si>
  <si>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</si>
  <si>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</si>
  <si>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</si>
  <si>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</si>
  <si>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</si>
  <si>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</si>
  <si>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</si>
  <si>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</si>
  <si>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</si>
  <si>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</si>
  <si>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</si>
  <si>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</si>
  <si>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</si>
  <si>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</si>
  <si>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</si>
  <si>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</si>
  <si>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</si>
  <si>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</si>
  <si>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</si>
  <si>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</si>
  <si>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</si>
  <si>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</si>
  <si>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</si>
  <si>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</si>
  <si>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</si>
  <si>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</si>
  <si>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</si>
  <si>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</si>
  <si>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</si>
  <si>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</si>
  <si>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</si>
  <si>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</si>
  <si>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</si>
  <si>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</si>
  <si>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</si>
  <si>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</si>
  <si>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</si>
  <si>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</si>
  <si>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</si>
  <si>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</si>
  <si>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</si>
  <si>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</si>
  <si>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</si>
  <si>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</si>
  <si>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</si>
  <si>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</si>
  <si>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</si>
  <si>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</si>
  <si>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</si>
  <si>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</si>
  <si>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</si>
  <si>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</si>
  <si>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</si>
  <si>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</si>
  <si>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</si>
  <si>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</si>
  <si>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</si>
  <si>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</si>
  <si>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</si>
  <si>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</si>
  <si>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</si>
  <si>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</si>
  <si>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</si>
  <si>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</si>
  <si>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</si>
  <si>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</si>
  <si>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</si>
  <si>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</si>
  <si>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</si>
  <si>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</si>
  <si>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</si>
  <si>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</si>
  <si>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</si>
  <si>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</si>
  <si>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</si>
  <si>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</si>
  <si>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</si>
  <si>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</si>
  <si>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</si>
  <si>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</si>
  <si>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</si>
  <si>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</si>
  <si>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</si>
  <si>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</si>
  <si>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</si>
  <si>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</si>
  <si>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</si>
  <si>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</si>
  <si>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</si>
  <si>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</si>
  <si>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</si>
  <si>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</si>
  <si>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</si>
  <si>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</si>
  <si>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</si>
  <si>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</si>
  <si>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</si>
  <si>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</si>
  <si>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</si>
  <si>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</si>
  <si>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</si>
  <si>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</si>
  <si>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</si>
  <si>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</si>
  <si>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</si>
  <si>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</si>
  <si>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</si>
  <si>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</si>
  <si>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</si>
  <si>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</si>
  <si>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</si>
  <si>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</si>
  <si>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</si>
  <si>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</si>
  <si>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</si>
  <si>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</si>
  <si>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</si>
  <si>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</si>
  <si>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</si>
  <si>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</si>
  <si>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</si>
  <si>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</si>
  <si>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</si>
  <si>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</si>
  <si>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</si>
  <si>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</si>
  <si>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</si>
  <si>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</si>
  <si>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</si>
  <si>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</si>
  <si>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</si>
  <si>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</si>
  <si>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</si>
  <si>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</si>
  <si>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</si>
  <si>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</si>
  <si>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</si>
  <si>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</si>
  <si>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</si>
  <si>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</si>
  <si>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</si>
  <si>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</si>
  <si>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</si>
  <si>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</si>
  <si>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</si>
  <si>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</si>
  <si>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</si>
  <si>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</si>
  <si>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</si>
  <si>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</si>
  <si>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</si>
  <si>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</si>
  <si>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</si>
  <si>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</si>
  <si>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</si>
  <si>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</si>
  <si>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</si>
  <si>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</si>
  <si>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</si>
  <si>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</si>
  <si>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</si>
  <si>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</si>
  <si>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</si>
  <si>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</si>
  <si>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</si>
  <si>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</si>
  <si>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</si>
  <si>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</si>
  <si>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</si>
  <si>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</si>
  <si>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</si>
  <si>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</si>
  <si>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</si>
  <si>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</si>
  <si>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</si>
  <si>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</si>
  <si>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</si>
  <si>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</si>
  <si>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</si>
  <si>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</si>
  <si>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</si>
  <si>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</si>
  <si>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</si>
  <si>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</si>
  <si>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</si>
  <si>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</si>
  <si>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</si>
  <si>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</si>
  <si>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</si>
  <si>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</si>
  <si>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</si>
  <si>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</si>
  <si>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</si>
  <si>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</si>
  <si>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</si>
  <si>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</si>
  <si>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</si>
  <si>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</si>
  <si>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</si>
  <si>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</si>
  <si>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</si>
  <si>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</si>
  <si>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</si>
  <si>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</si>
  <si>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</si>
  <si>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</si>
  <si>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</si>
  <si>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</si>
  <si>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</si>
  <si>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</si>
  <si>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</si>
  <si>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</si>
  <si>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</si>
  <si>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</si>
  <si>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</si>
  <si>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</si>
  <si>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</si>
  <si>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</si>
  <si>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</si>
  <si>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</si>
  <si>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</si>
  <si>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</si>
  <si>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</si>
  <si>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</si>
  <si>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</si>
  <si>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</si>
  <si>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</si>
  <si>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</si>
  <si>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</si>
  <si>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</si>
  <si>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</si>
  <si>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</si>
  <si>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</si>
  <si>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</si>
  <si>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</si>
  <si>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</si>
  <si>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</si>
  <si>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</si>
  <si>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</si>
  <si>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</si>
  <si>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</si>
  <si>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</si>
  <si>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</si>
  <si>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</si>
  <si>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</si>
  <si>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</si>
  <si>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</si>
  <si>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</si>
  <si>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</si>
  <si>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</si>
  <si>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</si>
  <si>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</si>
  <si>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</si>
  <si>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</si>
  <si>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</si>
  <si>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</si>
  <si>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</si>
  <si>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</si>
  <si>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</si>
  <si>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</si>
  <si>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</si>
  <si>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</si>
  <si>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</si>
  <si>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</si>
  <si>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</si>
  <si>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</si>
  <si>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</si>
  <si>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</si>
  <si>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</si>
  <si>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</si>
  <si>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</si>
  <si>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</si>
  <si>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</si>
  <si>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</si>
  <si>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</si>
  <si>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</si>
  <si>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</si>
  <si>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</si>
  <si>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</si>
  <si>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</si>
  <si>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</si>
  <si>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</si>
  <si>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</si>
  <si>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</si>
  <si>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</si>
  <si>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</si>
  <si>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</si>
  <si>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</si>
  <si>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</si>
  <si>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</si>
  <si>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</si>
  <si>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</si>
  <si>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</si>
  <si>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</si>
  <si>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</si>
  <si>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</si>
  <si>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</si>
  <si>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</si>
  <si>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</si>
  <si>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</si>
  <si>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</si>
  <si>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</si>
  <si>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</si>
  <si>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</si>
  <si>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</si>
  <si>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</si>
  <si>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</si>
  <si>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</si>
  <si>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</si>
  <si>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</si>
  <si>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</si>
  <si>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</si>
  <si>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</si>
  <si>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</si>
  <si>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</si>
  <si>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</si>
  <si>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</si>
  <si>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</si>
  <si>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</si>
  <si>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</si>
  <si>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</si>
  <si>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</si>
  <si>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</si>
  <si>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</si>
  <si>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</si>
  <si>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</si>
  <si>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</si>
  <si>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</si>
  <si>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</si>
  <si>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</si>
  <si>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</si>
  <si>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</si>
  <si>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</si>
  <si>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</si>
  <si>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</si>
  <si>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</si>
  <si>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</si>
  <si>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</si>
  <si>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</si>
  <si>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</si>
  <si>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</si>
  <si>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</si>
  <si>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</si>
  <si>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</si>
  <si>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</si>
  <si>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</si>
  <si>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</si>
  <si>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</si>
  <si>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</si>
  <si>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</si>
  <si>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</si>
  <si>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</si>
  <si>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</si>
  <si>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</si>
  <si>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</si>
  <si>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</si>
  <si>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</si>
  <si>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</si>
  <si>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</si>
  <si>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</si>
  <si>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</si>
  <si>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</si>
  <si>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</si>
  <si>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</si>
  <si>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</si>
  <si>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</si>
  <si>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</si>
  <si>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</si>
  <si>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</si>
  <si>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</si>
  <si>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</si>
  <si>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</si>
  <si>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</si>
  <si>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</si>
  <si>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</si>
  <si>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</si>
  <si>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</si>
  <si>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</si>
  <si>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</si>
  <si>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</si>
  <si>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</si>
  <si>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</si>
  <si>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</si>
  <si>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</si>
  <si>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</si>
  <si>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</si>
  <si>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</si>
  <si>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</si>
  <si>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</si>
  <si>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</si>
  <si>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</si>
  <si>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</si>
  <si>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</si>
  <si>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</si>
  <si>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</si>
  <si>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</si>
  <si>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</si>
  <si>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</si>
  <si>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</si>
  <si>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</si>
  <si>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</si>
  <si>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</si>
  <si>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</si>
  <si>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</si>
  <si>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</si>
  <si>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</si>
  <si>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</si>
  <si>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</si>
  <si>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</si>
  <si>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</si>
  <si>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</si>
  <si>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</si>
  <si>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</si>
  <si>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</si>
  <si>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</si>
  <si>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</si>
  <si>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</si>
  <si>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</si>
  <si>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</si>
  <si>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</si>
  <si>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</si>
  <si>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</si>
  <si>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</si>
  <si>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</si>
  <si>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</si>
  <si>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</si>
  <si>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</si>
  <si>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</si>
  <si>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</si>
  <si>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</si>
  <si>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</si>
  <si>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</si>
  <si>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</si>
  <si>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</si>
  <si>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</si>
  <si>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</si>
  <si>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</si>
  <si>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</si>
  <si>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</si>
  <si>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</si>
  <si>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</si>
  <si>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</si>
  <si>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</si>
  <si>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</si>
  <si>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</si>
  <si>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</si>
  <si>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</si>
  <si>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</si>
  <si>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</si>
  <si>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</si>
  <si>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</si>
  <si>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</si>
  <si>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</si>
  <si>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</si>
  <si>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</si>
  <si>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</si>
  <si>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</si>
  <si>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</si>
  <si>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</si>
  <si>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</si>
  <si>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</si>
  <si>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</si>
  <si>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</si>
  <si>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</si>
  <si>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</si>
  <si>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</si>
  <si>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</si>
  <si>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</si>
  <si>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</si>
  <si>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</si>
  <si>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</si>
  <si>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</si>
  <si>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</si>
  <si>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</si>
  <si>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</si>
  <si>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</si>
  <si>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</si>
  <si>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</si>
  <si>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</si>
  <si>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</si>
  <si>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</si>
  <si>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</si>
  <si>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</si>
  <si>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</si>
  <si>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</si>
  <si>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</si>
  <si>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</si>
  <si>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</si>
  <si>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</si>
  <si>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</si>
  <si>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</si>
  <si>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</si>
  <si>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</si>
  <si>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</si>
  <si>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</si>
  <si>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</si>
  <si>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</si>
  <si>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</si>
  <si>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</si>
  <si>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</si>
  <si>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</si>
  <si>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</si>
  <si>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</si>
  <si>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</si>
  <si>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</si>
  <si>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</si>
  <si>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</si>
  <si>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</si>
  <si>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</si>
  <si>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</si>
  <si>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</si>
  <si>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</si>
  <si>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</si>
  <si>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</si>
  <si>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</si>
  <si>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</si>
  <si>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</si>
  <si>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</si>
  <si>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</si>
  <si>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</si>
  <si>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</si>
  <si>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</si>
  <si>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</si>
  <si>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</si>
  <si>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</si>
  <si>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</si>
  <si>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</si>
  <si>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</si>
  <si>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</si>
  <si>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</si>
  <si>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</si>
  <si>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</si>
  <si>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</si>
  <si>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</si>
  <si>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</si>
  <si>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</si>
  <si>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</si>
  <si>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</si>
  <si>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</si>
  <si>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</si>
  <si>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</si>
  <si>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</si>
  <si>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</si>
  <si>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</si>
  <si>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</si>
  <si>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</si>
  <si>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</si>
  <si>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</si>
  <si>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</si>
  <si>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</si>
  <si>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</si>
  <si>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</si>
  <si>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</si>
  <si>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</si>
  <si>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</si>
  <si>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</si>
  <si>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</si>
  <si>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</si>
  <si>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</si>
  <si>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</si>
  <si>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</si>
  <si>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</si>
  <si>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</si>
  <si>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</si>
  <si>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</si>
  <si>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</si>
  <si>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</si>
  <si>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</si>
  <si>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</si>
  <si>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</si>
  <si>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</si>
  <si>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</si>
  <si>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</si>
  <si>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</si>
  <si>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</si>
  <si>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</si>
  <si>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</si>
  <si>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</si>
  <si>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</si>
  <si>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</si>
  <si>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</si>
  <si>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</si>
  <si>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</si>
  <si>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</si>
  <si>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</si>
  <si>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</si>
  <si>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</si>
  <si>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</si>
  <si>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</si>
  <si>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</si>
  <si>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</si>
  <si>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</si>
  <si>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</si>
  <si>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</si>
  <si>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</si>
  <si>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</si>
  <si>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</si>
  <si>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</si>
  <si>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</si>
  <si>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</si>
  <si>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</si>
  <si>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</si>
  <si>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</si>
  <si>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</si>
  <si>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</si>
  <si>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</si>
  <si>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</si>
  <si>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</si>
  <si>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</si>
  <si>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</si>
  <si>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</si>
  <si>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</si>
  <si>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</si>
  <si>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</si>
  <si>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</si>
  <si>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</si>
  <si>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</si>
  <si>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</si>
  <si>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</si>
  <si>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</si>
  <si>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</si>
  <si>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</si>
  <si>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</si>
  <si>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</si>
  <si>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</si>
  <si>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</si>
  <si>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</si>
  <si>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</si>
  <si>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</si>
  <si>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</si>
  <si>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</si>
  <si>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</si>
  <si>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</si>
  <si>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</si>
  <si>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</si>
  <si>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</si>
  <si>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</si>
  <si>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</si>
  <si>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</si>
  <si>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</si>
  <si>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</si>
  <si>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</si>
  <si>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</si>
  <si>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</si>
  <si>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</si>
  <si>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</si>
  <si>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</si>
  <si>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</si>
  <si>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</si>
  <si>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</si>
  <si>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</si>
  <si>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</si>
  <si>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</si>
  <si>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</si>
  <si>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</si>
  <si>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</si>
  <si>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</si>
  <si>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</si>
  <si>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</si>
  <si>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</si>
  <si>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</si>
  <si>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</si>
  <si>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</si>
  <si>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</si>
  <si>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</si>
  <si>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</si>
  <si>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</si>
  <si>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</si>
  <si>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</si>
  <si>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</si>
  <si>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</si>
  <si>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</si>
  <si>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</si>
  <si>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</si>
  <si>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</si>
  <si>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</si>
  <si>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</si>
  <si>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</si>
  <si>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</si>
  <si>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</si>
  <si>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</si>
  <si>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</si>
  <si>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</si>
  <si>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</si>
  <si>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</si>
  <si>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</si>
  <si>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</si>
  <si>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</si>
  <si>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</si>
  <si>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</si>
  <si>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</si>
  <si>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</si>
  <si>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</si>
  <si>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</si>
  <si>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</si>
  <si>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</si>
  <si>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</si>
  <si>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</si>
  <si>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</si>
  <si>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</si>
  <si>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</si>
  <si>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</si>
  <si>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</si>
  <si>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</si>
  <si>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</si>
  <si>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</si>
  <si>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</si>
  <si>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</si>
  <si>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</si>
  <si>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</si>
  <si>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</si>
  <si>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</si>
  <si>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</si>
  <si>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</si>
  <si>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</si>
  <si>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</si>
  <si>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</si>
  <si>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</si>
  <si>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</si>
  <si>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</si>
  <si>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</si>
  <si>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</si>
  <si>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</si>
  <si>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</si>
  <si>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</si>
  <si>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</si>
  <si>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</si>
  <si>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</si>
  <si>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</si>
  <si>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</si>
  <si>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</si>
  <si>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</si>
  <si>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</si>
  <si>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</si>
  <si>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</si>
  <si>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</si>
  <si>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</si>
  <si>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</si>
  <si>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</si>
  <si>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</si>
  <si>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</si>
  <si>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</si>
  <si>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</si>
  <si>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</si>
  <si>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</si>
  <si>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</si>
  <si>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</si>
  <si>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</si>
  <si>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</si>
  <si>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</si>
  <si>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</si>
  <si>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</si>
  <si>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</si>
  <si>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</si>
  <si>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</si>
  <si>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</si>
  <si>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</si>
  <si>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</si>
  <si>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</si>
  <si>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</si>
  <si>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</si>
  <si>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</si>
  <si>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</si>
  <si>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</si>
  <si>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</si>
  <si>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</si>
  <si>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</si>
  <si>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</si>
  <si>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</si>
  <si>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</si>
  <si>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</si>
  <si>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</si>
  <si>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</si>
  <si>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</si>
  <si>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</si>
  <si>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</si>
  <si>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</si>
  <si>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</si>
  <si>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</si>
  <si>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</si>
  <si>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</si>
  <si>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</si>
  <si>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</si>
  <si>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</si>
  <si>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</si>
  <si>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</si>
  <si>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</si>
  <si>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</si>
  <si>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</si>
  <si>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</si>
  <si>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</si>
  <si>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</si>
  <si>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</si>
  <si>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</si>
  <si>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</si>
  <si>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</si>
  <si>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</si>
  <si>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</si>
  <si>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</si>
  <si>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</si>
  <si>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</si>
  <si>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</si>
  <si>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</si>
  <si>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</si>
  <si>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</si>
  <si>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</si>
  <si>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</si>
  <si>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</si>
  <si>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</si>
  <si>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</si>
  <si>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</si>
  <si>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</si>
  <si>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</si>
  <si>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</si>
  <si>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</si>
  <si>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</si>
  <si>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</si>
  <si>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</si>
  <si>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</si>
  <si>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</si>
  <si>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</si>
  <si>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</si>
  <si>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</si>
  <si>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</si>
  <si>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</si>
  <si>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</si>
  <si>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</si>
  <si>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</si>
  <si>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</si>
  <si>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</si>
  <si>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</si>
  <si>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</si>
  <si>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</si>
  <si>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</si>
  <si>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</si>
  <si>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</si>
  <si>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</si>
  <si>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</si>
  <si>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</si>
  <si>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</si>
  <si>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</si>
  <si>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</si>
  <si>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</si>
  <si>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</si>
  <si>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</si>
  <si>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</si>
  <si>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</si>
  <si>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</si>
  <si>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</si>
  <si>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</si>
  <si>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</si>
  <si>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</si>
  <si>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</si>
  <si>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</si>
  <si>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</si>
  <si>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</si>
  <si>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</si>
  <si>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</si>
  <si>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</si>
  <si>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</si>
  <si>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</si>
  <si>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</si>
  <si>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</si>
  <si>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</si>
  <si>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</si>
  <si>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</si>
  <si>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</si>
  <si>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</si>
  <si>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</si>
  <si>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</si>
  <si>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</si>
  <si>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</si>
  <si>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</si>
  <si>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</si>
  <si>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</si>
  <si>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</si>
  <si>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</si>
  <si>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</si>
  <si>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</si>
  <si>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</si>
  <si>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</si>
  <si>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</si>
  <si>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</si>
  <si>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</si>
  <si>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</si>
  <si>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</si>
  <si>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</si>
  <si>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</si>
  <si>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</si>
  <si>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</si>
  <si>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</si>
  <si>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</si>
  <si>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</si>
  <si>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</si>
  <si>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</si>
  <si>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</si>
  <si>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</si>
  <si>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</si>
  <si>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</si>
  <si>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</si>
  <si>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</si>
  <si>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</si>
  <si>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</si>
  <si>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</si>
  <si>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</si>
  <si>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</si>
  <si>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</si>
  <si>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</si>
  <si>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</si>
  <si>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</si>
  <si>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</si>
  <si>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</si>
  <si>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</si>
  <si>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</si>
  <si>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</si>
  <si>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</si>
  <si>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</si>
  <si>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</si>
  <si>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</si>
  <si>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</si>
  <si>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</si>
  <si>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</si>
  <si>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</si>
  <si>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</si>
  <si>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</si>
  <si>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</si>
  <si>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</si>
  <si>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</si>
  <si>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</si>
  <si>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</si>
  <si>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</si>
  <si>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</si>
  <si>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</si>
  <si>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</si>
  <si>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</si>
  <si>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</si>
  <si>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</si>
  <si>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</si>
  <si>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</si>
  <si>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</si>
  <si>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</si>
  <si>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</si>
  <si>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</si>
  <si>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</si>
  <si>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</si>
  <si>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</si>
  <si>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</si>
  <si>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</si>
  <si>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</si>
  <si>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</si>
  <si>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</si>
  <si>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</si>
  <si>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</si>
  <si>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</si>
  <si>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</si>
  <si>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</si>
  <si>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</si>
  <si>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</si>
  <si>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</si>
  <si>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</si>
  <si>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</si>
  <si>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</si>
  <si>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</si>
  <si>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</si>
  <si>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</si>
  <si>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</si>
  <si>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</si>
  <si>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</si>
  <si>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</si>
  <si>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</si>
  <si>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</si>
  <si>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</si>
  <si>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</si>
  <si>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</si>
  <si>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</si>
  <si>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</si>
  <si>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</si>
  <si>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</si>
  <si>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</si>
  <si>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</si>
  <si>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</si>
  <si>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</si>
  <si>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</si>
  <si>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</si>
  <si>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</si>
  <si>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</si>
  <si>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</si>
  <si>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</si>
  <si>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</si>
  <si>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</si>
  <si>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</si>
  <si>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</si>
  <si>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</si>
  <si>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</si>
  <si>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</si>
  <si>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</si>
  <si>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</si>
  <si>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</si>
  <si>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</si>
  <si>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</si>
  <si>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</si>
  <si>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</si>
  <si>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</si>
  <si>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</si>
  <si>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</si>
  <si>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</si>
  <si>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</si>
  <si>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</si>
  <si>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</si>
  <si>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</si>
  <si>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</si>
  <si>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</si>
  <si>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</si>
  <si>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</si>
  <si>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</si>
  <si>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</si>
  <si>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</si>
  <si>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</si>
  <si>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</si>
  <si>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</si>
  <si>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</si>
  <si>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</si>
  <si>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</si>
  <si>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</si>
  <si>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</si>
  <si>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</si>
  <si>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</si>
  <si>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</si>
  <si>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</si>
  <si>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</si>
  <si>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</si>
  <si>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</si>
  <si>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</si>
  <si>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</si>
  <si>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</si>
  <si>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</si>
  <si>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</si>
  <si>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</si>
  <si>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</si>
  <si>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</si>
  <si>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</si>
  <si>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</si>
  <si>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</si>
  <si>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</si>
  <si>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</si>
  <si>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</si>
  <si>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</si>
  <si>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</si>
  <si>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</si>
  <si>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</si>
  <si>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</si>
  <si>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</si>
  <si>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</si>
  <si>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</si>
  <si>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</si>
  <si>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</si>
  <si>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</si>
  <si>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</si>
  <si>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</si>
  <si>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</si>
  <si>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</si>
  <si>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</si>
  <si>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</si>
  <si>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</si>
  <si>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</si>
  <si>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</si>
  <si>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</si>
  <si>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</si>
  <si>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</si>
  <si>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</si>
  <si>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</si>
  <si>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</si>
  <si>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</si>
  <si>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</si>
  <si>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</si>
  <si>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</si>
  <si>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</si>
  <si>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</si>
  <si>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</si>
  <si>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</si>
  <si>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</si>
  <si>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</si>
  <si>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</si>
  <si>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</si>
  <si>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</si>
  <si>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</si>
  <si>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</si>
  <si>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</si>
  <si>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</si>
  <si>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</si>
  <si>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</si>
  <si>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</si>
  <si>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</si>
  <si>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</si>
  <si>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</si>
  <si>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</si>
  <si>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</si>
  <si>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</si>
  <si>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</si>
  <si>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</si>
  <si>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</si>
  <si>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</si>
  <si>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</si>
  <si>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</si>
  <si>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</si>
  <si>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</si>
  <si>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</si>
  <si>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</si>
  <si>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</si>
  <si>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</si>
  <si>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</si>
  <si>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</si>
  <si>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</si>
  <si>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</si>
  <si>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</si>
  <si>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</si>
  <si>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</si>
  <si>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</si>
  <si>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</si>
  <si>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</si>
  <si>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</si>
  <si>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</si>
  <si>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</si>
  <si>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</si>
  <si>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</si>
  <si>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</si>
  <si>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</si>
  <si>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</si>
  <si>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</si>
  <si>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</si>
  <si>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</si>
  <si>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</si>
  <si>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</si>
  <si>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</si>
  <si>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</si>
  <si>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</si>
  <si>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</si>
  <si>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</si>
  <si>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</si>
  <si>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</si>
  <si>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</si>
  <si>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</si>
  <si>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</si>
  <si>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</si>
  <si>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</si>
  <si>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</si>
  <si>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</si>
  <si>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</si>
  <si>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</si>
  <si>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</si>
  <si>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</si>
  <si>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</si>
  <si>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</si>
  <si>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</si>
  <si>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</si>
  <si>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</si>
  <si>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</si>
  <si>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</si>
  <si>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</si>
  <si>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</si>
  <si>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</si>
  <si>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</si>
  <si>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</si>
  <si>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</si>
  <si>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</si>
  <si>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</si>
  <si>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</si>
  <si>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</si>
  <si>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</si>
  <si>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</si>
  <si>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</si>
  <si>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</si>
  <si>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</si>
  <si>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</si>
  <si>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</si>
  <si>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</si>
  <si>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</si>
  <si>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</si>
  <si>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</si>
  <si>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</si>
  <si>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</si>
  <si>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</si>
  <si>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</si>
  <si>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</si>
  <si>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</si>
  <si>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</si>
  <si>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</si>
  <si>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</si>
  <si>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</si>
  <si>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</si>
  <si>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</si>
  <si>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</si>
  <si>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</si>
  <si>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</si>
  <si>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</si>
  <si>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</si>
  <si>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</si>
  <si>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</si>
  <si>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</si>
  <si>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</si>
  <si>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</si>
  <si>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</si>
  <si>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</si>
  <si>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</si>
  <si>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</si>
  <si>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</si>
  <si>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</si>
  <si>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</si>
  <si>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</si>
  <si>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</si>
  <si>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</si>
  <si>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</si>
  <si>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</si>
  <si>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</si>
  <si>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</si>
  <si>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</si>
  <si>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</si>
  <si>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</si>
  <si>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</si>
  <si>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</si>
  <si>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</si>
  <si>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</si>
  <si>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</si>
  <si>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</si>
  <si>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</si>
  <si>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</si>
  <si>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</si>
  <si>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</si>
  <si>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</si>
  <si>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</si>
  <si>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</si>
  <si>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</si>
  <si>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</si>
  <si>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</si>
  <si>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</si>
  <si>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</si>
  <si>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</si>
  <si>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</si>
  <si>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</si>
  <si>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</si>
  <si>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</si>
  <si>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</si>
  <si>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</si>
  <si>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</si>
  <si>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</si>
  <si>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</si>
  <si>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</si>
  <si>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</si>
  <si>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</si>
  <si>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</si>
  <si>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</si>
  <si>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</si>
  <si>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</si>
  <si>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</si>
  <si>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</si>
  <si>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</si>
  <si>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</si>
  <si>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</si>
  <si>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</si>
  <si>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</si>
  <si>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</si>
  <si>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</si>
  <si>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</si>
  <si>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</si>
  <si>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</si>
  <si>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</si>
  <si>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</si>
  <si>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</si>
  <si>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</si>
  <si>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</si>
  <si>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</si>
  <si>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</si>
  <si>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</si>
  <si>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</si>
  <si>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</si>
  <si>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</si>
  <si>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</si>
  <si>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</si>
  <si>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</si>
  <si>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</si>
  <si>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</si>
  <si>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</si>
  <si>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</si>
  <si>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</si>
  <si>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</si>
  <si>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</si>
  <si>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</si>
  <si>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</si>
  <si>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</si>
  <si>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</si>
  <si>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</si>
  <si>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</si>
  <si>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</si>
  <si>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</si>
  <si>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</si>
  <si>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</si>
  <si>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</si>
  <si>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</si>
  <si>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</si>
  <si>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</si>
  <si>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</si>
  <si>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</si>
  <si>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</si>
  <si>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</si>
  <si>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</si>
  <si>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</si>
  <si>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</si>
  <si>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</si>
  <si>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</si>
  <si>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</si>
  <si>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</si>
  <si>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</si>
  <si>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</si>
  <si>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</si>
  <si>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</si>
  <si>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</si>
  <si>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</si>
  <si>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</si>
  <si>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</si>
  <si>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</si>
  <si>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</si>
  <si>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</si>
  <si>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</si>
  <si>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</si>
  <si>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</si>
  <si>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</si>
  <si>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</si>
  <si>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</si>
  <si>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</si>
  <si>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</si>
  <si>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</si>
  <si>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</si>
  <si>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</si>
  <si>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</si>
  <si>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</si>
  <si>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</si>
  <si>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</si>
  <si>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</si>
  <si>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</si>
  <si>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</si>
  <si>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</si>
  <si>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</si>
  <si>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</si>
  <si>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</si>
  <si>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</si>
  <si>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</si>
  <si>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</si>
  <si>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</si>
  <si>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</si>
  <si>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</si>
  <si>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</si>
  <si>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</si>
  <si>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</si>
  <si>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</si>
  <si>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</si>
  <si>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</si>
  <si>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</si>
  <si>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</si>
  <si>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</si>
  <si>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</si>
  <si>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</si>
  <si>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</si>
  <si>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</si>
  <si>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</si>
  <si>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</si>
  <si>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</si>
  <si>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</si>
  <si>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</si>
  <si>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</si>
  <si>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</si>
  <si>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</si>
  <si>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</si>
  <si>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</si>
  <si>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</si>
  <si>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</si>
  <si>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</si>
  <si>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</si>
  <si>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</si>
  <si>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</si>
  <si>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</si>
  <si>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</si>
  <si>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</si>
  <si>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</si>
  <si>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</si>
  <si>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</si>
  <si>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</si>
  <si>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</si>
  <si>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</si>
  <si>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</si>
  <si>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</si>
  <si>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</si>
  <si>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</si>
  <si>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</si>
  <si>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</si>
  <si>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</si>
  <si>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</si>
  <si>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</si>
  <si>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</si>
  <si>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</si>
  <si>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</si>
  <si>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</si>
  <si>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</si>
  <si>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</si>
  <si>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</si>
  <si>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</si>
  <si>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</si>
  <si>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</si>
  <si>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</si>
  <si>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</si>
  <si>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</si>
  <si>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</si>
  <si>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</si>
  <si>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</si>
  <si>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</si>
  <si>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</si>
  <si>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</si>
  <si>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</si>
  <si>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</si>
  <si>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</si>
  <si>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</si>
  <si>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</si>
  <si>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</si>
  <si>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</si>
  <si>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</si>
  <si>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</si>
  <si>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</si>
  <si>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</si>
  <si>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</si>
  <si>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</si>
  <si>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</si>
  <si>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</si>
  <si>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</si>
  <si>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</si>
  <si>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</si>
  <si>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</si>
  <si>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</si>
  <si>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</si>
  <si>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</si>
  <si>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</si>
  <si>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</si>
  <si>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</si>
  <si>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</si>
  <si>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</si>
  <si>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</si>
  <si>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</si>
  <si>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</si>
  <si>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</si>
  <si>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</si>
  <si>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</si>
  <si>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</si>
  <si>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</si>
  <si>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</si>
  <si>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</si>
  <si>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</si>
  <si>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</si>
  <si>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</si>
  <si>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</si>
  <si>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</si>
  <si>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</si>
  <si>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</si>
  <si>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</si>
  <si>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</si>
  <si>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</si>
  <si>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</si>
  <si>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</si>
  <si>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</si>
  <si>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</si>
  <si>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</si>
  <si>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</si>
  <si>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</si>
  <si>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</si>
  <si>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</si>
  <si>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</si>
  <si>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</si>
  <si>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</si>
  <si>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</si>
  <si>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</si>
  <si>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</si>
  <si>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</si>
  <si>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</si>
  <si>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</si>
  <si>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</si>
  <si>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</si>
  <si>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</si>
  <si>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</si>
  <si>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</si>
  <si>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</si>
  <si>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</si>
  <si>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</si>
  <si>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</si>
  <si>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</si>
  <si>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</si>
  <si>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</si>
  <si>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</si>
  <si>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</si>
  <si>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</si>
  <si>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</si>
  <si>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</si>
  <si>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</si>
  <si>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</si>
  <si>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</si>
  <si>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</si>
  <si>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</si>
  <si>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</si>
  <si>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</si>
  <si>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</si>
  <si>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</si>
  <si>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</si>
  <si>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</si>
  <si>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</si>
  <si>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</si>
  <si>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</si>
  <si>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</si>
  <si>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</si>
  <si>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</si>
  <si>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</si>
  <si>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</si>
  <si>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</si>
  <si>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</si>
  <si>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</si>
  <si>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</si>
  <si>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</si>
  <si>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</si>
  <si>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</si>
  <si>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</si>
  <si>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</si>
  <si>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</si>
  <si>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</si>
  <si>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</si>
  <si>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</si>
  <si>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</si>
  <si>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</si>
  <si>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</si>
  <si>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</si>
  <si>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</si>
  <si>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</si>
  <si>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</si>
  <si>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</si>
  <si>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</si>
  <si>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</si>
  <si>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</si>
  <si>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</si>
  <si>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</si>
  <si>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</si>
  <si>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</si>
  <si>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</si>
  <si>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</si>
  <si>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</si>
  <si>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</si>
  <si>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</si>
  <si>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</si>
  <si>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</si>
  <si>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</si>
  <si>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</si>
  <si>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</si>
  <si>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</si>
  <si>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</si>
  <si>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</si>
  <si>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</si>
  <si>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</si>
  <si>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</si>
  <si>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</si>
  <si>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</si>
  <si>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</si>
  <si>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</si>
  <si>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</si>
  <si>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</si>
  <si>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</si>
  <si>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</si>
  <si>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</si>
  <si>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</si>
  <si>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</si>
  <si>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</si>
  <si>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</si>
  <si>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</si>
  <si>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</si>
  <si>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</si>
  <si>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</si>
  <si>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</si>
  <si>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</si>
  <si>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</si>
  <si>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</si>
  <si>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</si>
  <si>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</si>
  <si>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</si>
  <si>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</si>
  <si>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</si>
  <si>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</si>
  <si>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</si>
  <si>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</si>
  <si>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</si>
  <si>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</si>
  <si>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</si>
  <si>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</si>
  <si>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</si>
  <si>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</si>
  <si>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</si>
  <si>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</si>
  <si>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</si>
  <si>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</si>
  <si>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</si>
  <si>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</si>
  <si>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</si>
  <si>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</si>
  <si>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</si>
  <si>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</si>
  <si>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</si>
  <si>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</si>
  <si>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</si>
  <si>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</si>
  <si>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</si>
  <si>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</si>
  <si>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</si>
  <si>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</si>
  <si>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</si>
  <si>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</si>
  <si>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</si>
  <si>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</si>
  <si>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</si>
  <si>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</si>
  <si>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</si>
  <si>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</si>
  <si>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</si>
  <si>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</si>
  <si>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</si>
  <si>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</si>
  <si>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</si>
  <si>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</si>
  <si>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</si>
  <si>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</si>
  <si>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</si>
  <si>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</si>
  <si>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</si>
  <si>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</si>
  <si>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</si>
  <si>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</si>
  <si>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</si>
  <si>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</si>
  <si>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</si>
  <si>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</si>
  <si>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</si>
  <si>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</si>
  <si>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</si>
  <si>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</si>
  <si>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</si>
  <si>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</si>
  <si>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</si>
  <si>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</si>
  <si>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</si>
  <si>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</si>
  <si>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</si>
  <si>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</si>
  <si>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</si>
  <si>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</si>
  <si>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</si>
  <si>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</si>
  <si>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</si>
  <si>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</si>
  <si>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</si>
  <si>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</si>
  <si>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</si>
  <si>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</si>
  <si>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</si>
  <si>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</si>
  <si>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</si>
  <si>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</si>
  <si>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</si>
  <si>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</si>
  <si>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</si>
  <si>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</si>
  <si>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</si>
  <si>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</si>
  <si>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</si>
  <si>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</si>
  <si>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</si>
  <si>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</si>
  <si>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</si>
  <si>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</si>
  <si>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</si>
  <si>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</si>
  <si>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</si>
  <si>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</si>
  <si>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</si>
  <si>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</si>
  <si>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</si>
  <si>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</si>
  <si>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</si>
  <si>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</si>
  <si>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</si>
  <si>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</si>
  <si>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</si>
  <si>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</si>
  <si>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</si>
  <si>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</si>
  <si>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</si>
  <si>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</si>
  <si>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</si>
  <si>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</si>
  <si>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</si>
  <si>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</si>
  <si>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</si>
  <si>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</si>
  <si>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</si>
  <si>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</si>
  <si>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</si>
  <si>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</si>
  <si>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</si>
  <si>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</si>
  <si>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</si>
  <si>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</si>
  <si>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</si>
  <si>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</si>
  <si>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</si>
  <si>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</si>
  <si>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</si>
  <si>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</si>
  <si>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</si>
  <si>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</si>
  <si>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</si>
  <si>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</si>
  <si>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</si>
  <si>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</si>
  <si>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</si>
  <si>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</si>
  <si>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</si>
  <si>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</si>
  <si>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</si>
  <si>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</si>
  <si>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</si>
  <si>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</si>
  <si>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</si>
  <si>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</si>
  <si>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</si>
  <si>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</si>
  <si>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</si>
  <si>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</si>
  <si>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</si>
  <si>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</si>
  <si>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</si>
  <si>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</si>
  <si>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</si>
  <si>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</si>
  <si>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</si>
  <si>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</si>
  <si>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</si>
  <si>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</si>
  <si>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</si>
  <si>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</si>
  <si>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</si>
  <si>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</si>
  <si>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</si>
  <si>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</si>
  <si>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</si>
  <si>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</si>
  <si>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</si>
  <si>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</si>
  <si>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</si>
  <si>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</si>
  <si>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</si>
  <si>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</si>
  <si>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</si>
  <si>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</si>
  <si>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</si>
  <si>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</si>
  <si>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</si>
  <si>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</si>
  <si>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</si>
  <si>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</si>
  <si>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</si>
  <si>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</si>
  <si>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</si>
  <si>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</si>
  <si>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</si>
  <si>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</si>
  <si>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</si>
  <si>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</si>
  <si>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</si>
  <si>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</si>
  <si>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</si>
  <si>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</si>
  <si>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</si>
  <si>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</si>
  <si>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</si>
  <si>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</si>
  <si>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</si>
  <si>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</si>
  <si>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</si>
  <si>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</si>
  <si>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</si>
  <si>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</si>
  <si>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</si>
  <si>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</si>
  <si>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</si>
  <si>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</si>
  <si>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</si>
  <si>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</si>
  <si>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</si>
  <si>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</si>
  <si>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</si>
  <si>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</si>
  <si>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</si>
  <si>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</si>
  <si>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</si>
  <si>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</si>
  <si>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</si>
  <si>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</si>
  <si>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</si>
  <si>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</si>
  <si>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</si>
  <si>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</si>
  <si>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</si>
  <si>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</si>
  <si>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</si>
  <si>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</si>
  <si>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</si>
  <si>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</si>
  <si>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</si>
  <si>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</si>
  <si>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</si>
  <si>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</si>
  <si>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</si>
  <si>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</si>
  <si>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</si>
  <si>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</si>
  <si>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</si>
  <si>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</si>
  <si>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</si>
  <si>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</si>
  <si>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</si>
  <si>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</si>
  <si>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</si>
  <si>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</si>
  <si>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</si>
  <si>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</si>
  <si>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</si>
  <si>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</si>
  <si>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</si>
  <si>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</si>
  <si>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</si>
  <si>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</si>
  <si>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</si>
  <si>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</si>
  <si>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</si>
  <si>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</si>
  <si>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</si>
  <si>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</si>
  <si>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</si>
  <si>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</si>
  <si>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</si>
  <si>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</si>
  <si>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</si>
  <si>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</si>
  <si>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</si>
  <si>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</si>
  <si>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</si>
  <si>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</si>
  <si>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</si>
  <si>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</si>
  <si>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</si>
  <si>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</si>
  <si>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</si>
  <si>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</si>
  <si>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</si>
  <si>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</si>
  <si>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</si>
  <si>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</si>
  <si>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</si>
  <si>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</si>
  <si>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</si>
  <si>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</si>
  <si>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</si>
  <si>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</si>
  <si>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</si>
  <si>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</si>
  <si>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</si>
  <si>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</si>
  <si>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</si>
  <si>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</si>
  <si>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</si>
  <si>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</si>
  <si>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</si>
  <si>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</si>
  <si>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</si>
  <si>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</si>
  <si>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</si>
  <si>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</si>
  <si>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</si>
  <si>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</si>
  <si>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</si>
  <si>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</si>
  <si>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</si>
  <si>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</si>
  <si>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</si>
  <si>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</si>
  <si>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</si>
  <si>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</si>
  <si>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</si>
  <si>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</si>
  <si>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</si>
  <si>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</si>
  <si>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</si>
  <si>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</si>
  <si>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</si>
  <si>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</si>
  <si>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</si>
  <si>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</si>
  <si>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</si>
  <si>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</si>
  <si>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</si>
  <si>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</si>
  <si>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</si>
  <si>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</si>
  <si>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</si>
  <si>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</si>
  <si>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</si>
  <si>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</si>
  <si>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</si>
  <si>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</si>
  <si>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</si>
  <si>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</si>
  <si>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</si>
  <si>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</si>
  <si>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</si>
  <si>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</si>
  <si>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</si>
  <si>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</si>
  <si>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</si>
  <si>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</si>
  <si>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</si>
  <si>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</si>
  <si>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</si>
  <si>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</si>
  <si>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</si>
  <si>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</si>
  <si>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</si>
  <si>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</si>
  <si>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</si>
  <si>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</si>
  <si>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</si>
  <si>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</si>
  <si>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</si>
  <si>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</si>
  <si>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</si>
  <si>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</si>
  <si>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</si>
  <si>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</si>
  <si>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</si>
  <si>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</si>
  <si>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</si>
  <si>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</si>
  <si>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</si>
  <si>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</si>
  <si>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</si>
  <si>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</si>
  <si>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</si>
  <si>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</si>
  <si>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</si>
  <si>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</si>
  <si>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</si>
  <si>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</si>
  <si>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</si>
  <si>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</si>
  <si>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</si>
  <si>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</si>
  <si>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</si>
  <si>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</si>
  <si>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</si>
  <si>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</si>
  <si>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</si>
  <si>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</si>
  <si>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</si>
  <si>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</si>
  <si>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</si>
  <si>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</si>
  <si>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</si>
  <si>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</si>
  <si>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</si>
  <si>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</si>
  <si>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</si>
  <si>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</si>
  <si>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</si>
  <si>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</si>
  <si>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</si>
  <si>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</si>
  <si>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</si>
  <si>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</si>
  <si>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</si>
  <si>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</si>
  <si>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</si>
  <si>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</si>
  <si>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</si>
  <si>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</si>
  <si>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</si>
  <si>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</si>
  <si>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</si>
  <si>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</si>
  <si>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</si>
  <si>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</si>
  <si>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</si>
  <si>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</si>
  <si>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</si>
  <si>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</si>
  <si>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</si>
  <si>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</si>
  <si>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</si>
  <si>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</si>
  <si>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</si>
  <si>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</si>
  <si>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</si>
  <si>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</si>
  <si>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</si>
  <si>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</si>
  <si>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</si>
  <si>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</si>
  <si>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</si>
  <si>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</si>
  <si>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</si>
  <si>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</si>
  <si>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</si>
  <si>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</si>
  <si>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</si>
  <si>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</si>
  <si>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</si>
  <si>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</si>
  <si>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</si>
  <si>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</si>
  <si>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</si>
  <si>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</si>
  <si>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</si>
  <si>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</si>
  <si>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</si>
  <si>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</si>
  <si>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</si>
  <si>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</si>
  <si>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</si>
  <si>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</si>
  <si>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</si>
  <si>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</si>
  <si>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</si>
  <si>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</si>
  <si>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</si>
  <si>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</si>
  <si>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</si>
  <si>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</si>
  <si>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</si>
  <si>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</si>
  <si>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</si>
  <si>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</si>
  <si>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</si>
  <si>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</si>
  <si>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</si>
  <si>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</si>
  <si>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</si>
  <si>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</si>
  <si>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</si>
  <si>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</si>
  <si>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</si>
  <si>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</si>
  <si>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</si>
  <si>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</si>
  <si>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</si>
  <si>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</si>
  <si>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</si>
  <si>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</si>
  <si>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</si>
  <si>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</si>
  <si>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</si>
  <si>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</si>
  <si>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</si>
  <si>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</si>
  <si>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</si>
  <si>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</si>
  <si>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</si>
  <si>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</si>
  <si>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</si>
  <si>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</si>
  <si>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</si>
  <si>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</si>
  <si>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</si>
  <si>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</si>
  <si>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</si>
  <si>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</si>
  <si>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</si>
  <si>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</si>
  <si>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</si>
  <si>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</si>
  <si>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</si>
  <si>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</si>
  <si>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</si>
  <si>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</si>
  <si>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</si>
  <si>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</si>
  <si>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</si>
  <si>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</si>
  <si>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</si>
  <si>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</si>
  <si>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</si>
  <si>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</si>
  <si>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</si>
  <si>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</si>
  <si>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</si>
  <si>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</si>
  <si>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</si>
  <si>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</si>
  <si>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</si>
  <si>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</si>
  <si>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</si>
  <si>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</si>
  <si>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</si>
  <si>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</si>
  <si>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</si>
  <si>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</si>
  <si>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</si>
  <si>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</si>
  <si>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</si>
  <si>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</si>
  <si>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</si>
  <si>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</si>
  <si>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</si>
  <si>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</si>
  <si>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</si>
  <si>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</si>
  <si>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</si>
  <si>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</si>
  <si>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</si>
  <si>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</si>
  <si>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</si>
  <si>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</si>
  <si>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</si>
  <si>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</si>
  <si>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</si>
  <si>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</si>
  <si>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</si>
  <si>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</si>
  <si>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</si>
  <si>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</si>
  <si>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</si>
  <si>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</si>
  <si>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</si>
  <si>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</si>
  <si>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</si>
  <si>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</si>
  <si>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</si>
  <si>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</si>
  <si>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</si>
  <si>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</si>
  <si>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</si>
  <si>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</si>
  <si>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</si>
  <si>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</si>
  <si>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</si>
  <si>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</si>
  <si>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</si>
  <si>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</si>
  <si>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</si>
  <si>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</si>
  <si>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</si>
  <si>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</si>
  <si>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</si>
  <si>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</si>
  <si>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</si>
  <si>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</si>
  <si>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</si>
  <si>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</si>
  <si>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</si>
  <si>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</si>
  <si>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</si>
  <si>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</si>
  <si>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</si>
  <si>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</si>
  <si>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</si>
  <si>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</si>
  <si>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</si>
  <si>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</si>
  <si>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</si>
  <si>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</si>
  <si>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</si>
  <si>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</si>
  <si>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</si>
  <si>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</si>
  <si>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</si>
  <si>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</si>
  <si>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</si>
  <si>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</si>
  <si>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</si>
  <si>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</si>
  <si>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</si>
  <si>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</si>
  <si>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</si>
  <si>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</si>
  <si>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</si>
  <si>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</si>
  <si>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</si>
  <si>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</si>
  <si>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</si>
  <si>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</si>
  <si>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</si>
  <si>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</si>
  <si>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</si>
  <si>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</si>
  <si>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</si>
  <si>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</si>
  <si>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</si>
  <si>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</si>
  <si>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</si>
  <si>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</si>
  <si>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</si>
  <si>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</si>
  <si>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</si>
  <si>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</si>
  <si>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</si>
  <si>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</si>
  <si>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</si>
  <si>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</si>
  <si>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</si>
  <si>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</si>
  <si>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</si>
  <si>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</si>
  <si>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</si>
  <si>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</si>
  <si>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</si>
  <si>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</si>
  <si>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</si>
  <si>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</si>
  <si>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</si>
  <si>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</si>
  <si>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</si>
  <si>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</si>
  <si>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</si>
  <si>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</si>
  <si>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</si>
  <si>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</si>
  <si>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</si>
  <si>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</si>
  <si>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</si>
  <si>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</si>
  <si>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</si>
  <si>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</si>
  <si>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</si>
  <si>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</si>
  <si>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</si>
  <si>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</si>
  <si>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</si>
  <si>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</si>
  <si>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</si>
  <si>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</si>
  <si>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</si>
  <si>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</si>
  <si>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</si>
  <si>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</si>
  <si>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</si>
  <si>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</si>
  <si>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</si>
  <si>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</si>
  <si>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</si>
  <si>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</si>
  <si>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</si>
  <si>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</si>
  <si>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</si>
  <si>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</si>
  <si>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</si>
  <si>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</si>
  <si>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</si>
  <si>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</si>
  <si>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</si>
  <si>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</si>
  <si>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</si>
  <si>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</si>
  <si>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</si>
  <si>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</si>
  <si>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</si>
  <si>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</si>
  <si>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</si>
  <si>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</si>
  <si>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</si>
  <si>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</si>
  <si>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</si>
  <si>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</si>
  <si>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</si>
  <si>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</si>
  <si>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</si>
  <si>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</si>
  <si>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</si>
  <si>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</si>
  <si>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</si>
  <si>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</si>
  <si>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</si>
  <si>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</si>
  <si>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</si>
  <si>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</si>
  <si>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</si>
  <si>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</si>
  <si>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</si>
  <si>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</si>
  <si>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</si>
  <si>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</si>
  <si>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</si>
  <si>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</si>
  <si>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</si>
  <si>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</si>
  <si>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</si>
  <si>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</si>
  <si>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</si>
  <si>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</si>
  <si>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</si>
  <si>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</si>
  <si>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</si>
  <si>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</si>
  <si>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</si>
  <si>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</si>
  <si>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</si>
  <si>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</si>
  <si>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</si>
  <si>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</si>
  <si>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</si>
  <si>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</si>
  <si>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</si>
  <si>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</si>
  <si>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</si>
  <si>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</si>
  <si>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</si>
  <si>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</si>
  <si>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</si>
  <si>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</si>
  <si>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</si>
  <si>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</si>
  <si>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</si>
  <si>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</si>
  <si>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</si>
  <si>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</si>
  <si>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</si>
  <si>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</si>
  <si>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</si>
  <si>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</si>
  <si>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</si>
  <si>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</si>
  <si>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</si>
  <si>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</si>
  <si>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</si>
  <si>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</si>
  <si>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</si>
  <si>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</si>
  <si>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</si>
  <si>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</si>
  <si>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</si>
  <si>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</si>
  <si>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</si>
  <si>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</si>
  <si>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</si>
  <si>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</si>
  <si>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</si>
  <si>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</si>
  <si>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</si>
  <si>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</si>
  <si>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</si>
  <si>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</si>
  <si>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</si>
  <si>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</si>
  <si>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</si>
  <si>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</si>
  <si>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</si>
  <si>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</si>
  <si>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</si>
  <si>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</si>
  <si>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</si>
  <si>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</si>
  <si>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</si>
  <si>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</si>
  <si>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</si>
  <si>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</si>
  <si>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</si>
  <si>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</si>
  <si>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</si>
  <si>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</si>
  <si>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</si>
  <si>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</si>
  <si>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</si>
  <si>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</si>
  <si>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</si>
  <si>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</si>
  <si>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</si>
  <si>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</si>
  <si>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</si>
  <si>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</si>
  <si>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</si>
  <si>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</si>
  <si>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</si>
  <si>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</si>
  <si>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</si>
  <si>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</si>
  <si>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</si>
  <si>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</si>
  <si>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</si>
  <si>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</si>
  <si>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</si>
  <si>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</si>
  <si>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</si>
  <si>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</si>
  <si>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</si>
  <si>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</si>
  <si>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</si>
  <si>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</si>
  <si>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</si>
  <si>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</si>
  <si>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</si>
  <si>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</si>
  <si>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</si>
  <si>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</si>
  <si>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</si>
  <si>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</si>
  <si>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</si>
  <si>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</si>
  <si>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</si>
  <si>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</si>
  <si>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</si>
  <si>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</si>
  <si>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</si>
  <si>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</si>
  <si>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</si>
  <si>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</si>
  <si>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</si>
  <si>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</si>
  <si>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</si>
  <si>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</si>
  <si>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</si>
  <si>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</si>
  <si>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</si>
  <si>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</si>
  <si>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</si>
  <si>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</si>
  <si>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</si>
  <si>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</si>
  <si>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</si>
  <si>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</si>
  <si>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</si>
  <si>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</si>
  <si>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</si>
  <si>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</si>
  <si>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</si>
  <si>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</si>
  <si>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</si>
  <si>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</si>
  <si>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</si>
  <si>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</si>
  <si>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</si>
  <si>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</si>
  <si>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</si>
  <si>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</si>
  <si>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</si>
  <si>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</si>
  <si>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</si>
  <si>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</si>
  <si>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</si>
  <si>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</si>
  <si>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</si>
  <si>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</si>
  <si>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</si>
  <si>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</si>
  <si>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</si>
  <si>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</si>
  <si>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</si>
  <si>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</si>
  <si>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</si>
  <si>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</si>
  <si>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</si>
  <si>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</si>
  <si>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</si>
  <si>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</si>
  <si>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</si>
  <si>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</si>
  <si>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</si>
  <si>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</si>
  <si>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</si>
  <si>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</si>
  <si>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</si>
  <si>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</si>
  <si>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</si>
  <si>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</si>
  <si>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</si>
  <si>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</si>
  <si>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</si>
  <si>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</si>
  <si>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</si>
  <si>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</si>
  <si>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</si>
  <si>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</si>
  <si>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</si>
  <si>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</si>
  <si>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</si>
  <si>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</si>
  <si>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</si>
  <si>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</si>
  <si>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</si>
  <si>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</si>
  <si>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</si>
  <si>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</si>
  <si>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</si>
  <si>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</si>
  <si>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</si>
  <si>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</si>
  <si>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</si>
  <si>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</si>
  <si>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</si>
  <si>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</si>
  <si>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</si>
  <si>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</si>
  <si>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</si>
  <si>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</si>
  <si>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</si>
  <si>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</si>
  <si>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</si>
  <si>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</si>
  <si>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</si>
  <si>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</si>
  <si>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</si>
  <si>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</si>
  <si>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</si>
  <si>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</si>
  <si>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</si>
  <si>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</si>
  <si>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</si>
  <si>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</si>
  <si>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</si>
  <si>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</si>
  <si>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</si>
  <si>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</si>
  <si>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</si>
  <si>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</si>
  <si>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</si>
  <si>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</si>
  <si>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</si>
  <si>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</si>
  <si>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</si>
  <si>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</si>
  <si>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</si>
  <si>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</si>
  <si>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</si>
  <si>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</si>
  <si>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</si>
  <si>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</si>
  <si>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</si>
  <si>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</si>
  <si>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</si>
  <si>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</si>
  <si>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</si>
  <si>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</si>
  <si>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</si>
  <si>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</si>
  <si>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</si>
  <si>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</si>
  <si>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</si>
  <si>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</si>
  <si>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</si>
  <si>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</si>
  <si>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</si>
  <si>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</si>
  <si>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</si>
  <si>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</si>
  <si>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</si>
  <si>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</si>
  <si>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</si>
  <si>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</si>
  <si>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</si>
  <si>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</si>
  <si>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</si>
  <si>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</si>
  <si>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</si>
  <si>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</si>
  <si>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</si>
  <si>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</si>
  <si>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</si>
  <si>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</si>
  <si>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</si>
  <si>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</si>
  <si>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</si>
  <si>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</si>
  <si>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</si>
  <si>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</si>
  <si>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</si>
  <si>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</si>
  <si>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</si>
  <si>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</si>
  <si>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</si>
  <si>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</si>
  <si>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</si>
  <si>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</si>
  <si>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</si>
  <si>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</si>
  <si>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</si>
  <si>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</si>
  <si>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</si>
  <si>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</si>
  <si>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</si>
  <si>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</si>
  <si>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</si>
  <si>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</si>
  <si>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</si>
  <si>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</si>
  <si>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</si>
  <si>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</si>
  <si>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</si>
  <si>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</si>
  <si>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</si>
  <si>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</si>
  <si>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</si>
  <si>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</si>
  <si>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</si>
  <si>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</si>
  <si>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</si>
  <si>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</si>
  <si>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</si>
  <si>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</si>
  <si>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</si>
  <si>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</si>
  <si>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</si>
  <si>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</si>
  <si>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</si>
  <si>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</si>
  <si>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</si>
  <si>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</si>
  <si>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</si>
  <si>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</si>
  <si>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</si>
  <si>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</si>
  <si>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</si>
  <si>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</si>
  <si>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</si>
  <si>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</si>
  <si>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</si>
  <si>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</si>
  <si>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</si>
  <si>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</si>
  <si>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</si>
  <si>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</si>
  <si>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</si>
  <si>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</si>
  <si>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</si>
  <si>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</si>
  <si>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</si>
  <si>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</si>
  <si>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</si>
  <si>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</si>
  <si>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</si>
  <si>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</si>
  <si>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</si>
  <si>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</si>
  <si>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</si>
  <si>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</si>
  <si>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</si>
  <si>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</si>
  <si>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</si>
  <si>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</si>
  <si>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</si>
  <si>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</si>
  <si>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</si>
  <si>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</si>
  <si>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</si>
  <si>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</si>
  <si>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</si>
  <si>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</si>
  <si>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</si>
  <si>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</si>
  <si>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</si>
  <si>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</si>
  <si>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</si>
  <si>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</si>
  <si>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</si>
  <si>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</si>
  <si>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</si>
  <si>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</si>
  <si>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</si>
  <si>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</si>
  <si>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</si>
  <si>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</si>
  <si>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</si>
  <si>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</si>
  <si>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</si>
  <si>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</si>
  <si>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</si>
  <si>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</si>
  <si>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</si>
  <si>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</si>
  <si>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</si>
  <si>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</si>
  <si>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</si>
  <si>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</si>
  <si>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</si>
  <si>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</si>
  <si>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</si>
  <si>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</si>
  <si>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</si>
  <si>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</si>
  <si>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</si>
  <si>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</si>
  <si>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</si>
  <si>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</si>
  <si>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</si>
  <si>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</si>
  <si>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</si>
  <si>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</si>
  <si>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</si>
  <si>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</si>
  <si>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</si>
  <si>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</si>
  <si>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</si>
  <si>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</si>
  <si>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</si>
  <si>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</si>
  <si>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</si>
  <si>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</si>
  <si>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</si>
  <si>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</si>
  <si>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</si>
  <si>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</si>
  <si>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</si>
  <si>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</si>
  <si>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</si>
  <si>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</si>
  <si>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</si>
  <si>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</si>
  <si>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</si>
  <si>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</si>
  <si>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</si>
  <si>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</si>
  <si>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</si>
  <si>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</si>
  <si>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</si>
  <si>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</si>
  <si>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</si>
  <si>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</si>
  <si>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</si>
  <si>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</si>
  <si>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</si>
  <si>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</si>
  <si>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</si>
  <si>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</si>
  <si>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</si>
  <si>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</si>
  <si>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</si>
  <si>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</si>
  <si>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</si>
  <si>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</si>
  <si>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</si>
  <si>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</si>
  <si>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</si>
  <si>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</si>
  <si>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</si>
  <si>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</si>
  <si>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</si>
  <si>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</si>
  <si>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</si>
  <si>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</si>
  <si>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</si>
  <si>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</si>
  <si>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</si>
  <si>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</si>
  <si>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</si>
  <si>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</si>
  <si>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</si>
  <si>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</si>
  <si>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</si>
  <si>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</si>
  <si>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</si>
  <si>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</si>
  <si>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</si>
  <si>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</si>
  <si>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</si>
  <si>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</si>
  <si>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</si>
  <si>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</si>
  <si>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</si>
  <si>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</si>
  <si>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</si>
  <si>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</si>
  <si>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</si>
  <si>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</si>
  <si>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</si>
  <si>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</si>
  <si>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</si>
  <si>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</si>
  <si>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</si>
  <si>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</si>
  <si>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</si>
  <si>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</si>
  <si>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</si>
  <si>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</si>
  <si>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</si>
  <si>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</si>
  <si>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</si>
  <si>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</si>
  <si>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</si>
  <si>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</si>
  <si>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</si>
  <si>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</si>
  <si>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</si>
  <si>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</si>
  <si>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</si>
  <si>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</si>
  <si>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</si>
  <si>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</si>
  <si>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</si>
  <si>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</si>
  <si>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</si>
  <si>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</si>
  <si>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</si>
  <si>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</si>
  <si>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</si>
  <si>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</si>
  <si>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</si>
  <si>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</si>
  <si>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</si>
  <si>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</si>
  <si>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</si>
  <si>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</si>
  <si>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</si>
  <si>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</si>
  <si>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</si>
  <si>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</si>
  <si>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</si>
  <si>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</si>
  <si>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</si>
  <si>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</si>
  <si>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</si>
  <si>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</si>
  <si>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</si>
  <si>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</si>
  <si>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</si>
  <si>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</si>
  <si>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</si>
  <si>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</si>
  <si>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</si>
  <si>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</si>
  <si>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</si>
  <si>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</si>
  <si>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</si>
  <si>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</si>
  <si>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</si>
  <si>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</si>
  <si>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</si>
  <si>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</si>
  <si>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</si>
  <si>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</si>
  <si>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</si>
  <si>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</si>
  <si>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</si>
  <si>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</si>
  <si>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</si>
  <si>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</si>
  <si>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</si>
  <si>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</si>
  <si>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</si>
  <si>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</si>
  <si>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</si>
  <si>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</si>
  <si>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</si>
  <si>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</si>
  <si>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</si>
  <si>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</si>
  <si>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</si>
  <si>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</si>
  <si>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</si>
  <si>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</si>
  <si>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</si>
  <si>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</si>
  <si>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</si>
  <si>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</si>
  <si>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</si>
  <si>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</si>
  <si>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</si>
  <si>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</si>
  <si>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</si>
  <si>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</si>
  <si>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</si>
  <si>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</si>
  <si>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</si>
  <si>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</si>
  <si>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</si>
  <si>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</si>
  <si>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</si>
  <si>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</si>
  <si>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</si>
  <si>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</si>
  <si>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</si>
  <si>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</si>
  <si>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</si>
  <si>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</si>
  <si>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</si>
  <si>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</si>
  <si>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</si>
  <si>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</si>
  <si>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</si>
  <si>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</si>
  <si>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</si>
  <si>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</si>
  <si>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</si>
  <si>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</si>
  <si>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</si>
  <si>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</si>
  <si>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</si>
  <si>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</si>
  <si>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</si>
  <si>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</si>
  <si>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</si>
  <si>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</si>
  <si>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</si>
  <si>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</si>
  <si>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</si>
  <si>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</si>
  <si>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</si>
  <si>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</si>
  <si>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</si>
  <si>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</si>
  <si>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</si>
  <si>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</si>
  <si>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</si>
  <si>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</si>
  <si>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</si>
  <si>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</si>
  <si>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</si>
  <si>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</si>
  <si>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</si>
  <si>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</si>
  <si>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</si>
  <si>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</si>
  <si>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</si>
  <si>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</si>
  <si>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</si>
  <si>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</si>
  <si>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</si>
  <si>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</si>
  <si>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</si>
  <si>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</si>
  <si>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</si>
  <si>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</si>
  <si>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</si>
  <si>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</si>
  <si>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</si>
  <si>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</si>
  <si>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</si>
  <si>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</si>
  <si>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</si>
  <si>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</si>
  <si>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</si>
  <si>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</si>
  <si>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</si>
  <si>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</si>
  <si>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</si>
  <si>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</si>
  <si>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</si>
  <si>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</si>
  <si>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</si>
  <si>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</si>
  <si>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</si>
  <si>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</si>
  <si>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</si>
  <si>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</si>
  <si>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</si>
  <si>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</si>
  <si>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</si>
  <si>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</si>
  <si>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</si>
  <si>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</si>
  <si>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</si>
  <si>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</si>
  <si>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</si>
  <si>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</si>
  <si>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</si>
  <si>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</si>
  <si>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</si>
  <si>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</si>
  <si>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</si>
  <si>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</si>
  <si>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</si>
  <si>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</si>
  <si>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</si>
  <si>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</si>
  <si>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</si>
  <si>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</si>
  <si>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</si>
  <si>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</si>
  <si>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</si>
  <si>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</si>
  <si>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</si>
  <si>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</si>
  <si>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</si>
  <si>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</si>
  <si>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</si>
  <si>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</si>
  <si>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</si>
  <si>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</si>
  <si>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</si>
  <si>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</si>
  <si>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</si>
  <si>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</si>
  <si>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</si>
  <si>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</si>
  <si>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</si>
  <si>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</si>
  <si>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</si>
  <si>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</si>
  <si>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</si>
  <si>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</si>
  <si>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</si>
  <si>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</si>
  <si>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</si>
  <si>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</si>
  <si>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</si>
  <si>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</si>
  <si>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</si>
  <si>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</si>
  <si>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</si>
  <si>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</si>
  <si>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</si>
  <si>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</si>
  <si>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</si>
  <si>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</si>
  <si>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</si>
  <si>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</si>
  <si>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</si>
  <si>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</si>
  <si>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</si>
  <si>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</si>
  <si>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</si>
  <si>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</si>
  <si>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</si>
  <si>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</si>
  <si>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</si>
  <si>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</si>
  <si>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</si>
  <si>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</si>
  <si>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</si>
  <si>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</si>
  <si>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</si>
  <si>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</si>
  <si>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</si>
  <si>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</si>
  <si>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</si>
  <si>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</si>
  <si>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</si>
  <si>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</si>
  <si>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</si>
  <si>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</si>
  <si>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</si>
  <si>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</si>
  <si>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</si>
  <si>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</si>
  <si>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</si>
  <si>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</si>
  <si>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</si>
  <si>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</si>
  <si>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</si>
  <si>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</si>
  <si>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</si>
  <si>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</si>
  <si>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</si>
  <si>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</si>
  <si>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</si>
  <si>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</si>
  <si>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</si>
  <si>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</si>
  <si>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</si>
  <si>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</si>
  <si>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</si>
  <si>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</si>
  <si>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</si>
  <si>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</si>
  <si>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</si>
  <si>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</si>
  <si>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</si>
  <si>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</si>
  <si>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</si>
  <si>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</si>
  <si>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</si>
  <si>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</si>
  <si>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</si>
  <si>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</si>
  <si>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</si>
  <si>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</si>
  <si>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</si>
  <si>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</si>
  <si>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</si>
  <si>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</si>
  <si>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</si>
  <si>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</si>
  <si>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</si>
  <si>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</si>
  <si>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</si>
  <si>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</si>
  <si>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</si>
  <si>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</si>
  <si>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</si>
  <si>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</si>
  <si>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</si>
  <si>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</si>
  <si>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</si>
  <si>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</si>
  <si>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</si>
  <si>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</si>
  <si>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</si>
  <si>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</si>
  <si>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</si>
  <si>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</si>
  <si>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</si>
  <si>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</si>
  <si>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</si>
  <si>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</si>
  <si>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</si>
  <si>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</si>
  <si>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</si>
  <si>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</si>
  <si>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</si>
  <si>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</si>
  <si>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</si>
  <si>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</si>
  <si>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</si>
  <si>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</si>
  <si>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</si>
  <si>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</si>
  <si>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</si>
  <si>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</si>
  <si>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</si>
  <si>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</si>
  <si>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</si>
  <si>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</si>
  <si>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</si>
  <si>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</si>
  <si>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</si>
  <si>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</si>
  <si>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</si>
  <si>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</si>
  <si>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</si>
  <si>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</si>
  <si>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</si>
  <si>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</si>
  <si>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</si>
  <si>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</si>
  <si>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</si>
  <si>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</si>
  <si>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</si>
  <si>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</si>
  <si>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</si>
  <si>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</si>
  <si>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</si>
  <si>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</si>
  <si>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</si>
  <si>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</si>
  <si>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</si>
  <si>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</si>
  <si>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</si>
  <si>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</si>
  <si>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</si>
  <si>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</si>
  <si>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</si>
  <si>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</si>
  <si>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</si>
  <si>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</si>
  <si>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</si>
  <si>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</si>
  <si>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</si>
  <si>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</si>
  <si>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</si>
  <si>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</si>
  <si>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</si>
  <si>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</si>
  <si>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</si>
  <si>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</si>
  <si>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</si>
  <si>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</si>
  <si>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</si>
  <si>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</si>
  <si>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</si>
  <si>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</si>
  <si>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</si>
  <si>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</si>
  <si>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</si>
  <si>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</si>
  <si>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</si>
  <si>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</si>
  <si>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</si>
  <si>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</si>
  <si>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</si>
  <si>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</si>
  <si>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</si>
  <si>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</si>
  <si>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</si>
  <si>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</si>
  <si>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</si>
  <si>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</si>
  <si>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</si>
  <si>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</si>
  <si>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</si>
  <si>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</si>
  <si>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</si>
  <si>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</si>
  <si>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</si>
  <si>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</si>
  <si>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</si>
  <si>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</si>
  <si>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</si>
  <si>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</si>
  <si>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</si>
  <si>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</si>
  <si>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</si>
  <si>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</si>
  <si>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</si>
  <si>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</si>
  <si>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</si>
  <si>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</si>
  <si>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</si>
  <si>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</si>
  <si>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</si>
  <si>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</si>
  <si>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</si>
  <si>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</si>
  <si>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</si>
  <si>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</si>
  <si>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</si>
  <si>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</si>
  <si>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</si>
  <si>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</si>
  <si>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</si>
  <si>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</si>
  <si>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</si>
  <si>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</si>
  <si>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</si>
  <si>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</si>
  <si>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</si>
  <si>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</si>
  <si>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</si>
  <si>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</si>
  <si>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</si>
  <si>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</si>
  <si>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</si>
  <si>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</si>
  <si>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</si>
  <si>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</si>
  <si>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</si>
  <si>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</si>
  <si>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</si>
  <si>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</si>
  <si>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</si>
  <si>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</si>
  <si>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</si>
  <si>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</si>
  <si>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</si>
  <si>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</si>
  <si>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</si>
  <si>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</si>
  <si>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</si>
  <si>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</si>
  <si>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</si>
  <si>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</si>
  <si>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</si>
  <si>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</si>
  <si>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</si>
  <si>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</si>
  <si>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</si>
  <si>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</si>
  <si>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</si>
  <si>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</si>
  <si>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</si>
  <si>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</si>
  <si>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</si>
  <si>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</si>
  <si>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</si>
  <si>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</si>
  <si>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</si>
  <si>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</si>
  <si>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</si>
  <si>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</si>
  <si>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</si>
  <si>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</si>
  <si>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</si>
  <si>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</si>
  <si>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</si>
  <si>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</si>
  <si>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</si>
  <si>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</si>
  <si>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</si>
  <si>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</si>
  <si>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</si>
  <si>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</si>
  <si>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</si>
  <si>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</si>
  <si>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</si>
  <si>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</si>
  <si>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</si>
  <si>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</si>
  <si>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</si>
  <si>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</si>
  <si>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</si>
  <si>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</si>
  <si>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</si>
  <si>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</si>
  <si>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</si>
  <si>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</si>
  <si>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</si>
  <si>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</si>
  <si>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</si>
  <si>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</si>
  <si>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</si>
  <si>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</si>
  <si>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</si>
  <si>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</si>
  <si>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</si>
  <si>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</si>
  <si>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</si>
  <si>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</si>
  <si>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</si>
  <si>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</si>
  <si>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</si>
  <si>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</si>
  <si>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</si>
  <si>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</si>
  <si>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</si>
  <si>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</si>
  <si>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</si>
  <si>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</si>
  <si>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</si>
  <si>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</si>
  <si>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</si>
  <si>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</si>
  <si>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</si>
  <si>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</si>
  <si>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</si>
  <si>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</si>
  <si>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</si>
  <si>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</si>
  <si>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</si>
  <si>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</si>
  <si>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</si>
  <si>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</si>
  <si>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</si>
  <si>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</si>
  <si>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</si>
  <si>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</si>
  <si>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</si>
  <si>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</si>
  <si>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</si>
  <si>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</si>
  <si>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</si>
  <si>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</si>
  <si>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</si>
  <si>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</si>
  <si>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</si>
  <si>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</si>
  <si>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</si>
  <si>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</si>
  <si>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</si>
  <si>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</si>
  <si>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</si>
  <si>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</si>
  <si>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</si>
  <si>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</si>
  <si>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</si>
  <si>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</si>
  <si>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</si>
  <si>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</si>
  <si>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</si>
  <si>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</si>
  <si>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</si>
  <si>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</si>
  <si>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</si>
  <si>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</si>
  <si>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</si>
  <si>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</si>
  <si>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</si>
  <si>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</si>
  <si>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</si>
  <si>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</si>
  <si>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</si>
  <si>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</si>
  <si>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</si>
  <si>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</si>
  <si>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</si>
  <si>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</si>
  <si>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</si>
  <si>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</si>
  <si>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</si>
  <si>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</si>
  <si>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</si>
  <si>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</si>
  <si>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</si>
  <si>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</si>
  <si>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</si>
  <si>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</si>
  <si>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</si>
  <si>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</si>
  <si>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</si>
  <si>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</si>
  <si>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</si>
  <si>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</si>
  <si>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</si>
  <si>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</si>
  <si>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</si>
  <si>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</si>
  <si>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</si>
  <si>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</si>
  <si>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</si>
  <si>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</si>
  <si>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</si>
  <si>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</si>
  <si>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</si>
  <si>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</si>
  <si>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</si>
  <si>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</si>
  <si>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</si>
  <si>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</si>
  <si>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</si>
  <si>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</si>
  <si>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</si>
  <si>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</si>
  <si>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</si>
  <si>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</si>
  <si>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</si>
  <si>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</si>
  <si>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</si>
  <si>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</si>
  <si>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</si>
  <si>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</si>
  <si>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</si>
  <si>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</si>
  <si>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</si>
  <si>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</si>
  <si>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</si>
  <si>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</si>
  <si>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</si>
  <si>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</si>
  <si>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</si>
  <si>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</si>
  <si>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</si>
  <si>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</si>
  <si>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</si>
  <si>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</si>
  <si>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</si>
  <si>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</si>
  <si>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</si>
  <si>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</si>
  <si>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</si>
  <si>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</si>
  <si>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</si>
  <si>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</si>
  <si>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</si>
  <si>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</si>
  <si>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</si>
  <si>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</si>
  <si>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</si>
  <si>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</si>
  <si>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</si>
  <si>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</si>
  <si>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</si>
  <si>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</si>
  <si>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</si>
  <si>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</si>
  <si>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</si>
  <si>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</si>
  <si>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</si>
  <si>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</si>
  <si>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</si>
  <si>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</si>
  <si>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</si>
  <si>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</si>
  <si>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</si>
  <si>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</si>
  <si>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</si>
  <si>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</si>
  <si>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</si>
  <si>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</si>
  <si>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</si>
  <si>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</si>
  <si>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</si>
  <si>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</si>
  <si>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</si>
  <si>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</si>
  <si>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</si>
  <si>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</si>
  <si>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</si>
  <si>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</si>
  <si>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</si>
  <si>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</si>
  <si>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</si>
  <si>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</si>
  <si>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</si>
  <si>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</si>
  <si>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</si>
  <si>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</si>
  <si>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</si>
  <si>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</si>
  <si>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</si>
  <si>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</si>
  <si>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</si>
  <si>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</si>
  <si>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</si>
  <si>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</si>
  <si>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</si>
  <si>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</si>
  <si>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</si>
  <si>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</si>
  <si>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</si>
  <si>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</si>
  <si>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</si>
  <si>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</si>
  <si>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</si>
  <si>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</si>
  <si>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</si>
  <si>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</si>
  <si>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</si>
  <si>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</si>
  <si>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</si>
  <si>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</si>
  <si>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</si>
  <si>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</si>
  <si>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</si>
  <si>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</si>
  <si>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</si>
  <si>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</si>
  <si>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</si>
  <si>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</si>
  <si>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</si>
  <si>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</si>
  <si>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</si>
  <si>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</si>
  <si>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</si>
  <si>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</si>
  <si>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</si>
  <si>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</si>
  <si>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</si>
  <si>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</si>
  <si>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</si>
  <si>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</si>
  <si>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</si>
  <si>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</si>
  <si>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</si>
  <si>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</si>
  <si>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</si>
  <si>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</si>
  <si>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</si>
  <si>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</si>
  <si>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</si>
  <si>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</si>
  <si>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</si>
  <si>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</si>
  <si>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</si>
  <si>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</si>
  <si>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</si>
  <si>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</si>
  <si>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</si>
  <si>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</si>
  <si>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</si>
  <si>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</si>
  <si>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</si>
  <si>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</si>
  <si>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</si>
  <si>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</si>
  <si>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</si>
  <si>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</si>
  <si>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</si>
  <si>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</si>
  <si>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</si>
  <si>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</si>
  <si>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</si>
  <si>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</si>
  <si>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</si>
  <si>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</si>
  <si>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</si>
  <si>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</si>
  <si>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</si>
  <si>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</si>
  <si>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</si>
  <si>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</si>
  <si>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</si>
  <si>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</si>
  <si>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</si>
  <si>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</si>
  <si>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</si>
  <si>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</si>
  <si>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</si>
  <si>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</si>
  <si>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</si>
  <si>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</si>
  <si>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</si>
  <si>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</si>
  <si>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</si>
  <si>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</si>
  <si>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</si>
  <si>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</si>
  <si>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</si>
  <si>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</si>
  <si>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</si>
  <si>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</si>
  <si>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</si>
  <si>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</si>
  <si>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</si>
  <si>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</si>
  <si>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</si>
  <si>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</si>
  <si>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</si>
  <si>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</si>
  <si>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</si>
  <si>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</si>
  <si>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</si>
  <si>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</si>
  <si>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</si>
  <si>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</si>
  <si>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</si>
  <si>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</si>
  <si>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</si>
  <si>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</si>
  <si>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</si>
  <si>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</si>
  <si>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</si>
  <si>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</si>
  <si>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</si>
  <si>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</si>
  <si>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</si>
  <si>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</si>
  <si>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</si>
  <si>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</si>
  <si>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</si>
  <si>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</si>
  <si>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</si>
  <si>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</si>
  <si>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</si>
  <si>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</si>
  <si>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</si>
  <si>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</si>
  <si>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</si>
  <si>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</si>
  <si>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</si>
  <si>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</si>
  <si>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</si>
  <si>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</si>
  <si>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</si>
  <si>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</si>
  <si>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</si>
  <si>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</si>
  <si>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</si>
  <si>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</si>
  <si>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</si>
  <si>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</si>
  <si>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</si>
  <si>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</si>
  <si>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</si>
  <si>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</si>
  <si>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</si>
  <si>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</si>
  <si>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</si>
  <si>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</si>
  <si>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</si>
  <si>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</si>
  <si>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</si>
  <si>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</si>
  <si>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</si>
  <si>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</si>
  <si>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</si>
  <si>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</si>
  <si>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</si>
  <si>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</si>
  <si>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</si>
  <si>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</si>
  <si>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</si>
  <si>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</si>
  <si>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</si>
  <si>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</si>
  <si>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</si>
  <si>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</si>
  <si>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</si>
  <si>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</si>
  <si>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</si>
  <si>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</si>
  <si>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</si>
  <si>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</si>
  <si>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</si>
  <si>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</si>
  <si>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</si>
  <si>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</si>
  <si>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</si>
  <si>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</si>
  <si>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</si>
  <si>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</si>
  <si>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</si>
  <si>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</si>
  <si>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</si>
  <si>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</si>
  <si>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</si>
  <si>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</si>
  <si>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</si>
  <si>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</si>
  <si>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</si>
  <si>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</si>
  <si>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</si>
  <si>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</si>
  <si>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</si>
  <si>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</si>
  <si>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</si>
  <si>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</si>
  <si>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</si>
  <si>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</si>
  <si>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</si>
  <si>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</si>
  <si>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</si>
  <si>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</si>
  <si>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</si>
  <si>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</si>
  <si>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</si>
  <si>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</si>
  <si>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</si>
  <si>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</si>
  <si>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</si>
  <si>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</si>
  <si>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</si>
  <si>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</si>
  <si>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</si>
  <si>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</si>
  <si>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</si>
  <si>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</si>
  <si>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</si>
  <si>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</si>
  <si>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</si>
  <si>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</si>
  <si>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</si>
  <si>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</si>
  <si>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</si>
  <si>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</si>
  <si>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</si>
  <si>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</si>
  <si>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</si>
  <si>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</si>
  <si>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</si>
  <si>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</si>
  <si>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</si>
  <si>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</si>
  <si>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</si>
  <si>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</si>
  <si>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</si>
  <si>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</si>
  <si>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</si>
  <si>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</si>
  <si>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</si>
  <si>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</si>
  <si>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</si>
  <si>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</si>
  <si>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</si>
  <si>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</si>
  <si>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</si>
  <si>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</si>
  <si>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</si>
  <si>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</si>
  <si>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</si>
  <si>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</si>
  <si>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</si>
  <si>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</si>
  <si>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</si>
  <si>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</si>
  <si>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</si>
  <si>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</si>
  <si>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</si>
  <si>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</si>
  <si>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</si>
  <si>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</si>
  <si>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</si>
  <si>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</si>
  <si>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</si>
  <si>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</si>
  <si>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</si>
  <si>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</si>
  <si>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</si>
  <si>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</si>
  <si>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</si>
  <si>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</si>
  <si>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</si>
  <si>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</si>
  <si>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</si>
  <si>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</si>
  <si>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</si>
  <si>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</si>
  <si>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</si>
  <si>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</si>
  <si>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</si>
  <si>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</si>
  <si>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</si>
  <si>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</si>
  <si>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</si>
  <si>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</si>
  <si>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</si>
  <si>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</si>
  <si>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</si>
  <si>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</si>
  <si>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</si>
  <si>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</si>
  <si>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</si>
  <si>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</si>
  <si>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</si>
  <si>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</si>
  <si>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</si>
  <si>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</si>
  <si>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</si>
  <si>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</si>
  <si>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</si>
  <si>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</si>
  <si>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</si>
  <si>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</si>
  <si>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</si>
  <si>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</si>
  <si>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</si>
  <si>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</si>
  <si>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</si>
  <si>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</si>
  <si>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</si>
  <si>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</si>
  <si>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</si>
  <si>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</si>
  <si>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</si>
  <si>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</si>
  <si>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</si>
  <si>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</si>
  <si>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</si>
  <si>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</si>
  <si>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</si>
  <si>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</si>
  <si>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</si>
  <si>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</si>
  <si>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</si>
  <si>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</si>
  <si>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</si>
  <si>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</si>
  <si>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</si>
  <si>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</si>
  <si>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</si>
  <si>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</si>
  <si>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</si>
  <si>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</si>
  <si>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</si>
  <si>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</si>
  <si>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</si>
  <si>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</si>
  <si>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</si>
  <si>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</si>
  <si>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</si>
  <si>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</si>
  <si>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</si>
  <si>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</si>
  <si>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</si>
  <si>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</si>
  <si>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</si>
  <si>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</si>
  <si>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</si>
  <si>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</si>
  <si>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</si>
  <si>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</si>
  <si>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</si>
  <si>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</si>
  <si>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</si>
  <si>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</si>
  <si>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</si>
  <si>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</si>
  <si>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</si>
  <si>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</si>
  <si>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</si>
  <si>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</si>
  <si>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</si>
  <si>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</si>
  <si>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</si>
  <si>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</si>
  <si>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</si>
  <si>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</si>
  <si>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</si>
  <si>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</si>
  <si>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</si>
  <si>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</si>
  <si>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</si>
  <si>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</si>
  <si>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</si>
  <si>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</si>
  <si>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</si>
  <si>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</si>
  <si>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</si>
  <si>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</si>
  <si>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</si>
  <si>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</si>
  <si>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</si>
  <si>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</si>
  <si>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</si>
  <si>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</si>
  <si>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</si>
  <si>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</si>
  <si>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</si>
  <si>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</si>
  <si>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</si>
  <si>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</si>
  <si>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</si>
  <si>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</si>
  <si>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</si>
  <si>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</si>
  <si>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</si>
  <si>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</si>
  <si>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</si>
  <si>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</si>
  <si>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</si>
  <si>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</si>
  <si>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</si>
  <si>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</si>
  <si>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</si>
  <si>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</si>
  <si>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</si>
  <si>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</si>
  <si>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</si>
  <si>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</si>
  <si>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</si>
  <si>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</si>
  <si>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</si>
  <si>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</si>
  <si>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</si>
  <si>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</si>
  <si>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</si>
  <si>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</si>
  <si>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</si>
  <si>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</si>
  <si>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</si>
  <si>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</si>
  <si>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</si>
  <si>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</si>
  <si>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</si>
  <si>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</si>
  <si>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</si>
  <si>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</si>
  <si>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</si>
  <si>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</si>
  <si>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</si>
  <si>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</si>
  <si>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</si>
  <si>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</si>
  <si>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</si>
  <si>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</si>
  <si>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</si>
  <si>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</si>
  <si>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</si>
  <si>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</si>
  <si>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</si>
  <si>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</si>
  <si>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</si>
  <si>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</si>
  <si>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</si>
  <si>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</si>
  <si>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</si>
  <si>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</si>
  <si>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</si>
  <si>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</si>
  <si>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</si>
  <si>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</si>
  <si>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</si>
  <si>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</si>
  <si>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</si>
  <si>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</si>
  <si>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</si>
  <si>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</si>
  <si>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</si>
  <si>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</si>
  <si>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</si>
  <si>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</si>
  <si>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</si>
  <si>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</si>
  <si>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</si>
  <si>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</si>
  <si>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</si>
  <si>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</si>
  <si>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</si>
  <si>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</si>
  <si>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</si>
  <si>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</si>
  <si>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</si>
  <si>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</si>
  <si>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</si>
  <si>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</si>
  <si>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</si>
  <si>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</si>
  <si>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</si>
  <si>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</si>
  <si>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</si>
  <si>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</si>
  <si>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</si>
  <si>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</si>
  <si>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</si>
  <si>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</si>
  <si>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</si>
  <si>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</si>
  <si>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</si>
  <si>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</si>
  <si>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</si>
  <si>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</si>
  <si>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</si>
  <si>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</si>
  <si>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</si>
  <si>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</si>
  <si>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</si>
  <si>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</si>
  <si>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</si>
  <si>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</si>
  <si>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</si>
  <si>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</si>
  <si>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</si>
  <si>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</si>
  <si>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</si>
  <si>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</si>
  <si>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</si>
  <si>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</si>
  <si>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</si>
  <si>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</si>
  <si>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</si>
  <si>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</si>
  <si>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</si>
  <si>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</si>
  <si>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</si>
  <si>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</si>
  <si>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</si>
  <si>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</si>
  <si>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</si>
  <si>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</si>
  <si>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</si>
  <si>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</si>
  <si>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</si>
  <si>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</si>
  <si>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</si>
  <si>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</si>
  <si>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</si>
  <si>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</si>
  <si>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</si>
  <si>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</si>
  <si>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</si>
  <si>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</si>
  <si>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</si>
  <si>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</si>
  <si>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</si>
  <si>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</si>
  <si>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</si>
  <si>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</si>
  <si>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</si>
  <si>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</si>
  <si>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</si>
  <si>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</si>
  <si>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</si>
  <si>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</si>
  <si>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</si>
  <si>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</si>
  <si>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</si>
  <si>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</si>
  <si>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</si>
  <si>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</si>
  <si>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</si>
  <si>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</si>
  <si>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</si>
  <si>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</si>
  <si>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</si>
  <si>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</si>
  <si>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</si>
  <si>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</si>
  <si>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</si>
  <si>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</si>
  <si>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</si>
  <si>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</si>
  <si>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</si>
  <si>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</si>
  <si>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</si>
  <si>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</si>
  <si>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</si>
  <si>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</si>
  <si>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</si>
  <si>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</si>
  <si>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</si>
  <si>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</si>
  <si>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</si>
  <si>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</si>
  <si>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</si>
  <si>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</si>
  <si>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</si>
  <si>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</si>
  <si>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</si>
  <si>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</si>
  <si>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</si>
  <si>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</si>
  <si>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</si>
  <si>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</si>
  <si>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</si>
  <si>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</si>
  <si>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</si>
  <si>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</si>
  <si>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</si>
  <si>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</si>
  <si>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</si>
  <si>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</si>
  <si>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</si>
  <si>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</si>
  <si>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</si>
  <si>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</si>
  <si>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</si>
  <si>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</si>
  <si>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</si>
  <si>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</si>
  <si>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</si>
  <si>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</si>
  <si>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</si>
  <si>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</si>
  <si>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</si>
  <si>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</si>
  <si>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</si>
  <si>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</si>
  <si>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</si>
  <si>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</si>
  <si>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</si>
  <si>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</si>
  <si>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</si>
  <si>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</si>
  <si>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</si>
  <si>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</si>
  <si>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</si>
  <si>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</si>
  <si>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</si>
  <si>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</si>
  <si>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</si>
  <si>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</si>
  <si>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</si>
  <si>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</si>
  <si>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</si>
  <si>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</si>
  <si>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</si>
  <si>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</si>
  <si>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</si>
  <si>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</si>
  <si>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</si>
  <si>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</si>
  <si>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</si>
  <si>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</si>
  <si>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</si>
  <si>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</si>
  <si>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</si>
  <si>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</si>
  <si>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</si>
  <si>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</si>
  <si>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</si>
  <si>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</si>
  <si>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</si>
  <si>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</si>
  <si>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</si>
  <si>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</si>
  <si>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</si>
  <si>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</si>
  <si>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</si>
  <si>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</si>
  <si>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</si>
  <si>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</si>
  <si>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</si>
  <si>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</si>
  <si>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</si>
  <si>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</si>
  <si>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</si>
  <si>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</si>
  <si>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</si>
  <si>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</si>
  <si>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</si>
  <si>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</si>
  <si>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</si>
  <si>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</si>
  <si>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</si>
  <si>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</si>
  <si>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</si>
  <si>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</si>
  <si>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</si>
  <si>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</si>
  <si>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</si>
  <si>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</si>
  <si>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</si>
  <si>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</si>
  <si>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</si>
  <si>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</si>
  <si>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</si>
  <si>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</si>
  <si>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</si>
  <si>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</si>
  <si>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</si>
  <si>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</si>
  <si>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</si>
  <si>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</si>
  <si>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</si>
  <si>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</si>
  <si>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</si>
  <si>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</si>
  <si>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</si>
  <si>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</si>
  <si>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</si>
  <si>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</si>
  <si>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</si>
  <si>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</si>
  <si>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</si>
  <si>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</si>
  <si>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</si>
  <si>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</si>
  <si>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</si>
  <si>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</si>
  <si>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</si>
  <si>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</si>
  <si>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</si>
  <si>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</si>
  <si>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</si>
  <si>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</si>
  <si>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</si>
  <si>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</si>
  <si>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</si>
  <si>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</si>
  <si>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</si>
  <si>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</si>
  <si>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</si>
  <si>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</si>
  <si>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</si>
  <si>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</si>
  <si>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</si>
  <si>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</si>
  <si>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</si>
  <si>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</si>
  <si>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</si>
  <si>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</si>
  <si>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</si>
  <si>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</si>
  <si>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</si>
  <si>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</si>
  <si>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</si>
  <si>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</si>
  <si>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</si>
  <si>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</si>
  <si>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</si>
  <si>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</si>
  <si>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</si>
  <si>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</si>
  <si>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</si>
  <si>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</si>
  <si>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</si>
  <si>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</si>
  <si>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</si>
  <si>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</si>
  <si>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</si>
  <si>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</si>
  <si>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</si>
  <si>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</si>
  <si>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</si>
  <si>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</si>
  <si>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</si>
  <si>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</si>
  <si>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</si>
  <si>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</si>
  <si>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</si>
  <si>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</si>
  <si>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</si>
  <si>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</si>
  <si>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</si>
  <si>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</si>
  <si>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</si>
  <si>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</si>
  <si>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</si>
  <si>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</si>
  <si>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</si>
  <si>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</si>
  <si>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</si>
  <si>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</si>
  <si>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</si>
  <si>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</si>
  <si>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</si>
  <si>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</si>
  <si>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</si>
  <si>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</si>
  <si>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</si>
  <si>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</si>
  <si>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</si>
  <si>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</si>
  <si>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</si>
  <si>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</si>
  <si>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</si>
  <si>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</si>
  <si>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</si>
  <si>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</si>
  <si>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</si>
  <si>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</si>
  <si>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</si>
  <si>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</si>
  <si>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</si>
  <si>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</si>
  <si>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</si>
  <si>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</si>
  <si>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</si>
  <si>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</si>
  <si>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</si>
  <si>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</si>
  <si>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</si>
  <si>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</si>
  <si>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</si>
  <si>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</si>
  <si>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</si>
  <si>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</si>
  <si>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</si>
  <si>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</si>
  <si>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</si>
  <si>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</si>
  <si>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</si>
  <si>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</si>
  <si>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</si>
  <si>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</si>
  <si>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</si>
  <si>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</si>
  <si>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</si>
  <si>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</si>
  <si>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</si>
  <si>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</si>
  <si>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</si>
  <si>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</si>
  <si>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</si>
  <si>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</si>
  <si>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</si>
  <si>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</si>
  <si>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</si>
  <si>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</si>
  <si>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</si>
  <si>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</si>
  <si>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</si>
  <si>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</si>
  <si>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</si>
  <si>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</si>
  <si>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</si>
  <si>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</si>
  <si>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</si>
  <si>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</si>
  <si>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</si>
  <si>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</si>
  <si>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</si>
  <si>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</si>
  <si>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</si>
  <si>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</si>
  <si>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</si>
  <si>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</si>
  <si>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</si>
  <si>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</si>
  <si>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</si>
  <si>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</si>
  <si>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</si>
  <si>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</si>
  <si>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</si>
  <si>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</si>
  <si>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</si>
  <si>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</si>
  <si>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</si>
  <si>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</si>
  <si>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</si>
  <si>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</si>
  <si>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</si>
  <si>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</si>
  <si>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</si>
  <si>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</si>
  <si>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</si>
  <si>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</si>
  <si>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</si>
  <si>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</si>
  <si>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</si>
  <si>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</si>
  <si>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</si>
  <si>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</si>
  <si>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</si>
  <si>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</si>
  <si>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</si>
  <si>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</si>
  <si>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</si>
  <si>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</si>
  <si>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</si>
  <si>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</si>
  <si>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</si>
  <si>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</si>
  <si>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</si>
  <si>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</si>
  <si>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</si>
  <si>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</si>
  <si>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</si>
  <si>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</si>
  <si>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</si>
  <si>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</si>
  <si>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</si>
  <si>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</si>
  <si>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</si>
  <si>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</si>
  <si>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</si>
  <si>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</si>
  <si>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</si>
  <si>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</si>
  <si>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</si>
  <si>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</si>
  <si>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</si>
  <si>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</si>
  <si>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</si>
  <si>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</si>
  <si>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</si>
  <si>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</si>
  <si>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</si>
  <si>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</si>
  <si>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</si>
  <si>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</si>
  <si>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</si>
  <si>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</si>
  <si>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</si>
  <si>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</si>
  <si>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</si>
  <si>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</si>
  <si>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</si>
  <si>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</si>
  <si>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</si>
  <si>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</si>
  <si>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</si>
  <si>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</si>
  <si>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</si>
  <si>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</si>
  <si>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</si>
  <si>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</si>
  <si>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</si>
  <si>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</si>
  <si>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</si>
  <si>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</si>
  <si>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</si>
  <si>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</si>
  <si>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</si>
  <si>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</si>
  <si>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</si>
  <si>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</si>
  <si>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</si>
  <si>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</si>
  <si>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</si>
  <si>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</si>
  <si>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</si>
  <si>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</si>
  <si>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</si>
  <si>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</si>
  <si>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</si>
  <si>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</si>
  <si>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</si>
  <si>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</si>
  <si>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</si>
  <si>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</si>
  <si>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</si>
  <si>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</si>
  <si>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</si>
  <si>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</si>
  <si>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</si>
  <si>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</si>
  <si>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</si>
  <si>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</si>
  <si>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</si>
  <si>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</si>
  <si>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</si>
  <si>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</si>
  <si>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</si>
  <si>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</si>
  <si>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</si>
  <si>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</si>
  <si>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</si>
  <si>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</si>
  <si>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</si>
  <si>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</si>
  <si>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</si>
  <si>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</si>
  <si>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</si>
  <si>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</si>
  <si>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</si>
  <si>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</si>
  <si>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</si>
  <si>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</si>
  <si>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</si>
  <si>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</si>
  <si>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</si>
  <si>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</si>
  <si>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</si>
  <si>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</si>
  <si>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</si>
  <si>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</si>
  <si>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</si>
  <si>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</si>
  <si>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</si>
  <si>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</si>
  <si>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</si>
  <si>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</si>
  <si>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</si>
  <si>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</si>
  <si>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</si>
  <si>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</si>
  <si>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</si>
  <si>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</si>
  <si>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</si>
  <si>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</si>
  <si>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</si>
  <si>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</si>
  <si>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</si>
  <si>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</si>
  <si>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</si>
  <si>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</si>
  <si>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</si>
  <si>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</si>
  <si>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</si>
  <si>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</si>
  <si>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</si>
  <si>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</si>
  <si>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</si>
  <si>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</si>
  <si>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</si>
  <si>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</si>
  <si>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</si>
  <si>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</si>
  <si>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</si>
  <si>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</si>
  <si>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</si>
  <si>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</si>
  <si>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</si>
  <si>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</si>
  <si>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</si>
  <si>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</si>
  <si>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</si>
  <si>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</si>
  <si>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</si>
  <si>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</si>
  <si>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</si>
  <si>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</si>
  <si>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</si>
  <si>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</si>
  <si>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</si>
  <si>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</si>
  <si>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</si>
  <si>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</si>
  <si>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</si>
  <si>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</si>
  <si>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</si>
  <si>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</si>
  <si>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</si>
  <si>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</si>
  <si>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</si>
  <si>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</si>
  <si>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</si>
  <si>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</si>
  <si>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</si>
  <si>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</si>
  <si>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</si>
  <si>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</si>
  <si>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</si>
  <si>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</si>
  <si>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</si>
  <si>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</si>
  <si>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</si>
  <si>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</si>
  <si>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</si>
  <si>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</si>
  <si>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</si>
  <si>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</si>
  <si>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</si>
  <si>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</si>
  <si>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</si>
  <si>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</si>
  <si>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</si>
  <si>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</si>
  <si>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</si>
  <si>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</si>
  <si>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</si>
  <si>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</si>
  <si>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</si>
  <si>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</si>
  <si>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</si>
  <si>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</si>
  <si>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</si>
  <si>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</si>
  <si>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</si>
  <si>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</si>
  <si>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</si>
  <si>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</si>
  <si>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</si>
  <si>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</si>
  <si>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</si>
  <si>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</si>
  <si>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</si>
  <si>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</si>
  <si>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</si>
  <si>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</si>
  <si>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</si>
  <si>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</si>
  <si>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</si>
  <si>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</si>
  <si>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</si>
  <si>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</si>
  <si>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</si>
  <si>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</si>
  <si>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</si>
  <si>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</si>
  <si>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</si>
  <si>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</si>
  <si>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</si>
  <si>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</si>
  <si>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</si>
  <si>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</si>
  <si>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</si>
  <si>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</si>
  <si>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</si>
  <si>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</si>
  <si>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</si>
  <si>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</si>
  <si>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</si>
  <si>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</si>
  <si>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</si>
  <si>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</si>
  <si>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</si>
  <si>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</si>
  <si>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</si>
  <si>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</si>
  <si>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</si>
  <si>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</si>
  <si>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</si>
  <si>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</si>
  <si>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</si>
  <si>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</si>
  <si>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</si>
  <si>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</si>
  <si>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</si>
  <si>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</si>
  <si>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</si>
  <si>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</si>
  <si>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</si>
  <si>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</si>
  <si>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</si>
  <si>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</si>
  <si>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</si>
  <si>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</si>
  <si>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</si>
  <si>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</si>
  <si>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</si>
  <si>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</si>
  <si>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</si>
  <si>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</si>
  <si>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</si>
  <si>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</si>
  <si>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</si>
  <si>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</si>
  <si>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</si>
  <si>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</si>
  <si>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</si>
  <si>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</si>
  <si>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</si>
  <si>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</si>
  <si>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</si>
  <si>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</si>
  <si>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</si>
  <si>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</si>
  <si>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</si>
  <si>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</si>
  <si>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</si>
  <si>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</si>
  <si>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</si>
  <si>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</si>
  <si>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</si>
  <si>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</si>
  <si>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</si>
  <si>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</si>
  <si>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</si>
  <si>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</si>
  <si>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</si>
  <si>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</si>
  <si>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</si>
  <si>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</si>
  <si>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</si>
  <si>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</si>
  <si>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</si>
  <si>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</si>
  <si>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</si>
  <si>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</si>
  <si>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</si>
  <si>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</si>
  <si>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</si>
  <si>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</si>
  <si>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</si>
  <si>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</si>
  <si>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</si>
  <si>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</si>
  <si>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</si>
  <si>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</si>
  <si>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</si>
  <si>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</si>
  <si>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</si>
  <si>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</si>
  <si>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</si>
  <si>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</si>
  <si>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</si>
  <si>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</si>
  <si>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</si>
  <si>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</si>
  <si>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</si>
  <si>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</si>
  <si>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</si>
  <si>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</si>
  <si>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</si>
  <si>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</si>
  <si>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</si>
  <si>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</si>
  <si>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</si>
  <si>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</si>
  <si>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</si>
  <si>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</si>
  <si>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</si>
  <si>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</si>
  <si>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</si>
  <si>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</si>
  <si>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</si>
  <si>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</si>
  <si>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</si>
  <si>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</si>
  <si>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</si>
  <si>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</si>
  <si>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</si>
  <si>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</si>
  <si>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</si>
  <si>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</si>
  <si>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</si>
  <si>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</si>
  <si>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</si>
  <si>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</si>
  <si>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</si>
  <si>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</si>
  <si>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</si>
  <si>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</si>
  <si>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</si>
  <si>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</si>
  <si>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</si>
  <si>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</si>
  <si>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</si>
  <si>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</si>
  <si>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</si>
  <si>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</si>
  <si>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</si>
  <si>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</si>
  <si>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</si>
  <si>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</si>
  <si>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</si>
  <si>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</si>
  <si>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</si>
  <si>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</si>
  <si>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</si>
  <si>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</si>
  <si>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</si>
  <si>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</si>
  <si>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</si>
  <si>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</si>
  <si>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</si>
  <si>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</si>
  <si>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</si>
  <si>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</si>
  <si>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</si>
  <si>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</si>
  <si>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</si>
  <si>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</si>
  <si>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</si>
  <si>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</si>
  <si>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</si>
  <si>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</si>
  <si>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</si>
  <si>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</si>
  <si>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</si>
  <si>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</si>
  <si>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</si>
  <si>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</si>
  <si>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</si>
  <si>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</si>
  <si>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</si>
  <si>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</si>
  <si>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</si>
  <si>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</si>
  <si>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</si>
  <si>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</si>
  <si>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</si>
  <si>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</si>
  <si>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</si>
  <si>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</si>
  <si>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</si>
  <si>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</si>
  <si>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</si>
  <si>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</si>
  <si>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</si>
  <si>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</si>
  <si>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</si>
  <si>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</si>
  <si>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</si>
  <si>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</si>
  <si>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</si>
  <si>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</si>
  <si>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</si>
  <si>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</si>
  <si>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</si>
  <si>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</si>
  <si>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</si>
  <si>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</si>
  <si>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</si>
  <si>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</si>
  <si>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</si>
  <si>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</si>
  <si>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</si>
  <si>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</si>
  <si>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</si>
  <si>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</si>
  <si>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</si>
  <si>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</si>
  <si>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</si>
  <si>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</si>
  <si>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</si>
  <si>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</si>
  <si>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</si>
  <si>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</si>
  <si>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</si>
  <si>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</si>
  <si>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</si>
  <si>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</si>
  <si>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</si>
  <si>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</si>
  <si>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</si>
  <si>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</si>
  <si>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</si>
  <si>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</si>
  <si>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</si>
  <si>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</si>
  <si>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</si>
  <si>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</si>
  <si>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</si>
  <si>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</si>
  <si>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</si>
  <si>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</si>
  <si>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</si>
  <si>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</si>
  <si>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</si>
  <si>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</si>
  <si>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</si>
  <si>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</si>
  <si>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</si>
  <si>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</si>
  <si>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</si>
  <si>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</si>
  <si>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</si>
  <si>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</si>
  <si>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</si>
  <si>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</si>
  <si>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</si>
  <si>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</si>
  <si>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</si>
  <si>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</si>
  <si>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</si>
  <si>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</si>
  <si>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</si>
  <si>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</si>
  <si>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</si>
  <si>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</si>
  <si>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</si>
  <si>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</si>
  <si>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</si>
  <si>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</si>
  <si>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</si>
  <si>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</si>
  <si>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</si>
  <si>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</si>
  <si>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</si>
  <si>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</si>
  <si>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</si>
  <si>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</si>
  <si>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</si>
  <si>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</si>
  <si>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</si>
  <si>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</si>
  <si>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</si>
  <si>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</si>
  <si>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</si>
  <si>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</si>
  <si>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</si>
  <si>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</si>
  <si>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</si>
  <si>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</si>
  <si>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</si>
  <si>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</si>
  <si>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</si>
  <si>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</si>
  <si>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</si>
  <si>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</si>
  <si>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</si>
  <si>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</si>
  <si>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</si>
  <si>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</si>
  <si>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</si>
  <si>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</si>
  <si>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</si>
  <si>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</si>
  <si>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</si>
  <si>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</si>
  <si>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</si>
  <si>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</si>
  <si>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</si>
  <si>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</si>
  <si>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</si>
  <si>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</si>
  <si>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</si>
  <si>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</si>
  <si>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</si>
  <si>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</si>
  <si>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</si>
  <si>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</si>
  <si>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</si>
  <si>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</si>
  <si>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</si>
  <si>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</si>
  <si>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</si>
  <si>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</si>
  <si>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</si>
  <si>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</si>
  <si>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</si>
  <si>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</si>
  <si>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</si>
  <si>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</si>
  <si>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</si>
  <si>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</si>
  <si>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</si>
  <si>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</si>
  <si>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</si>
  <si>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</si>
  <si>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</si>
  <si>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</si>
  <si>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</si>
  <si>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</si>
  <si>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</si>
  <si>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</si>
  <si>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</si>
  <si>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</si>
  <si>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</si>
  <si>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</si>
  <si>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</si>
  <si>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</si>
  <si>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</si>
  <si>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</si>
  <si>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</si>
  <si>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</si>
  <si>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</si>
  <si>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</si>
  <si>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</si>
  <si>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</si>
  <si>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</si>
  <si>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</si>
  <si>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</si>
  <si>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</si>
  <si>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</si>
  <si>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</si>
  <si>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</si>
  <si>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</si>
  <si>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</si>
  <si>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</si>
  <si>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</si>
  <si>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</si>
  <si>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</si>
  <si>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</si>
  <si>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</si>
  <si>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</si>
  <si>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</si>
  <si>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</si>
  <si>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</si>
  <si>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</si>
  <si>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</si>
  <si>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</si>
  <si>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</si>
  <si>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</si>
  <si>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</si>
  <si>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</si>
  <si>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</si>
  <si>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</si>
  <si>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</si>
  <si>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</si>
  <si>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</si>
  <si>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</si>
  <si>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</si>
  <si>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</si>
  <si>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</si>
  <si>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</si>
  <si>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</si>
  <si>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</si>
  <si>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</si>
  <si>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</si>
  <si>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</si>
  <si>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</si>
  <si>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</si>
  <si>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</si>
  <si>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</si>
  <si>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</si>
  <si>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</si>
  <si>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</si>
  <si>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</si>
  <si>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</si>
  <si>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</si>
  <si>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</si>
  <si>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</si>
  <si>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</si>
  <si>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</si>
  <si>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</si>
  <si>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</si>
  <si>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</si>
  <si>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</si>
  <si>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</si>
  <si>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</si>
  <si>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</si>
  <si>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</si>
  <si>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</si>
  <si>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</si>
  <si>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</si>
  <si>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</si>
  <si>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</si>
  <si>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</si>
  <si>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</si>
  <si>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</si>
  <si>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</si>
  <si>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</si>
  <si>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</si>
  <si>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</si>
  <si>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</si>
  <si>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</si>
  <si>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</si>
  <si>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</si>
  <si>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</si>
  <si>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</si>
  <si>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</si>
  <si>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</si>
  <si>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</si>
  <si>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</si>
  <si>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</si>
  <si>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</si>
  <si>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</si>
  <si>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</si>
  <si>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</si>
  <si>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</si>
  <si>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</si>
  <si>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</si>
  <si>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</si>
  <si>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</si>
  <si>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</si>
  <si>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</si>
  <si>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</si>
  <si>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</si>
  <si>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</si>
  <si>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</si>
  <si>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</si>
  <si>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</si>
  <si>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</si>
  <si>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</si>
  <si>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</si>
  <si>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</si>
  <si>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</si>
  <si>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</si>
  <si>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</si>
  <si>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</si>
  <si>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</si>
  <si>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</si>
  <si>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</si>
  <si>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</si>
  <si>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</si>
  <si>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</si>
  <si>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</si>
  <si>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</si>
  <si>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</si>
  <si>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</si>
  <si>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</si>
  <si>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</si>
  <si>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</si>
  <si>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</si>
  <si>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</si>
  <si>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</si>
  <si>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</si>
  <si>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</si>
  <si>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</si>
  <si>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</si>
  <si>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</si>
  <si>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</si>
  <si>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</si>
  <si>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</si>
  <si>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</si>
  <si>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</si>
  <si>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</si>
  <si>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</si>
  <si>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</si>
  <si>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</si>
  <si>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</si>
  <si>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</si>
  <si>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</si>
  <si>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</si>
  <si>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</si>
  <si>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</si>
  <si>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</si>
  <si>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</si>
  <si>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</si>
  <si>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</si>
  <si>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</si>
  <si>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</si>
  <si>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</si>
  <si>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</si>
  <si>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</si>
  <si>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</si>
  <si>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</si>
  <si>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</si>
  <si>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</si>
  <si>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</si>
  <si>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</si>
  <si>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</si>
  <si>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</si>
  <si>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</si>
  <si>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</si>
  <si>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</si>
  <si>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</si>
  <si>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</si>
  <si>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</si>
  <si>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</si>
  <si>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</si>
  <si>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</si>
  <si>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</si>
  <si>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</si>
  <si>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</si>
  <si>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</si>
  <si>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</si>
  <si>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</si>
  <si>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</si>
  <si>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</si>
  <si>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</si>
  <si>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</si>
  <si>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</si>
  <si>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</si>
  <si>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</si>
  <si>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</si>
  <si>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</si>
  <si>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</si>
  <si>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</si>
  <si>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</si>
  <si>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</si>
  <si>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</si>
  <si>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</si>
  <si>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</si>
  <si>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</si>
  <si>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</si>
  <si>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</si>
  <si>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</si>
  <si>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</si>
  <si>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</si>
  <si>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</si>
  <si>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</si>
  <si>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</si>
  <si>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</si>
  <si>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</si>
  <si>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</si>
  <si>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</si>
  <si>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</si>
  <si>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</si>
  <si>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</si>
  <si>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</si>
  <si>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</si>
  <si>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</si>
  <si>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</si>
  <si>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</si>
  <si>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</si>
  <si>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</si>
  <si>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</si>
  <si>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</si>
  <si>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</si>
  <si>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</si>
  <si>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</si>
  <si>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</si>
  <si>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</si>
  <si>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</si>
  <si>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</si>
  <si>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</si>
  <si>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</si>
  <si>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</si>
  <si>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</si>
  <si>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</si>
  <si>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</si>
  <si>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</si>
  <si>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</si>
  <si>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</si>
  <si>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</si>
  <si>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</si>
  <si>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</si>
  <si>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</si>
  <si>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</si>
  <si>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</si>
  <si>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</si>
  <si>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</si>
  <si>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</si>
  <si>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</si>
  <si>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</si>
  <si>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</si>
  <si>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</si>
  <si>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</si>
  <si>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</si>
  <si>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</si>
  <si>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</si>
  <si>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</si>
  <si>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</si>
  <si>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</si>
  <si>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</si>
  <si>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</si>
  <si>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</si>
  <si>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</si>
  <si>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</si>
  <si>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</si>
  <si>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</si>
  <si>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</si>
  <si>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</si>
  <si>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</si>
  <si>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</si>
  <si>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</si>
  <si>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</si>
  <si>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</si>
  <si>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</si>
  <si>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</si>
  <si>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</si>
  <si>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</si>
  <si>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</si>
  <si>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</si>
  <si>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</si>
  <si>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</si>
  <si>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</si>
  <si>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</si>
  <si>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</si>
  <si>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</si>
  <si>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</si>
  <si>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</si>
  <si>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</si>
  <si>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</si>
  <si>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</si>
  <si>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</si>
  <si>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</si>
  <si>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</si>
  <si>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</si>
  <si>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</si>
  <si>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</si>
  <si>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</si>
  <si>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</si>
  <si>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</si>
  <si>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</si>
  <si>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</si>
  <si>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</si>
  <si>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</si>
  <si>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</si>
  <si>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</si>
  <si>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</si>
  <si>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</si>
  <si>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</si>
  <si>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</si>
  <si>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</si>
  <si>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</si>
  <si>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</si>
  <si>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</si>
  <si>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</si>
  <si>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</si>
  <si>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</si>
  <si>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</si>
  <si>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</si>
  <si>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</si>
  <si>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</si>
  <si>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</si>
  <si>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</si>
  <si>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</si>
  <si>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</si>
  <si>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</si>
  <si>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</si>
  <si>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</si>
  <si>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</si>
  <si>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</si>
  <si>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</si>
  <si>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</si>
  <si>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</si>
  <si>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</si>
  <si>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</si>
  <si>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</si>
  <si>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</si>
  <si>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</si>
  <si>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</si>
  <si>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</si>
  <si>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</si>
  <si>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</si>
  <si>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</si>
  <si>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</si>
  <si>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</si>
  <si>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</si>
  <si>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</si>
  <si>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</si>
  <si>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</si>
  <si>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</si>
  <si>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</si>
  <si>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</si>
  <si>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</si>
  <si>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</si>
  <si>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</si>
  <si>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</si>
  <si>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</si>
  <si>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</si>
  <si>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</si>
  <si>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</si>
  <si>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</si>
  <si>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</si>
  <si>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</si>
  <si>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</si>
  <si>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</si>
  <si>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</si>
  <si>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</si>
  <si>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</si>
  <si>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</si>
  <si>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</si>
  <si>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</si>
  <si>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</si>
  <si>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</si>
  <si>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</si>
  <si>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</si>
  <si>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</si>
  <si>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</si>
  <si>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</si>
  <si>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</si>
  <si>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</si>
  <si>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</si>
  <si>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</si>
  <si>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</si>
  <si>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</si>
  <si>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</si>
  <si>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</si>
  <si>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</si>
  <si>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</si>
  <si>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</si>
  <si>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</si>
  <si>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</si>
  <si>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</si>
  <si>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</si>
  <si>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</si>
  <si>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</si>
  <si>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</si>
  <si>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</si>
  <si>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</si>
  <si>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</si>
  <si>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</si>
  <si>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</si>
  <si>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</si>
  <si>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</si>
  <si>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</si>
  <si>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</si>
  <si>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</si>
  <si>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</si>
  <si>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</si>
  <si>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</si>
  <si>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</si>
  <si>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</si>
  <si>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</si>
  <si>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</si>
  <si>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</si>
  <si>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</si>
  <si>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</si>
  <si>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</si>
  <si>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</si>
  <si>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</si>
  <si>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</si>
  <si>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</si>
  <si>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</si>
  <si>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</si>
  <si>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</si>
  <si>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</si>
  <si>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</si>
  <si>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</si>
  <si>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</si>
  <si>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</si>
  <si>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</si>
  <si>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</si>
  <si>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</si>
  <si>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</si>
  <si>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</si>
  <si>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</si>
  <si>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</si>
  <si>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</si>
  <si>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</si>
  <si>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</si>
  <si>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</si>
  <si>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</si>
  <si>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</si>
  <si>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</si>
  <si>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</si>
  <si>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</si>
  <si>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</si>
  <si>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</si>
  <si>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</si>
  <si>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</si>
  <si>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</si>
  <si>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</si>
  <si>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</si>
  <si>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</si>
  <si>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</si>
  <si>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</si>
  <si>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</si>
  <si>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</si>
  <si>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</si>
  <si>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</si>
  <si>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</si>
  <si>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</si>
  <si>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</si>
  <si>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</si>
  <si>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</si>
  <si>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</si>
  <si>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</si>
  <si>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</si>
  <si>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</si>
  <si>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</si>
  <si>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</si>
  <si>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</si>
  <si>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</si>
  <si>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</si>
  <si>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</si>
  <si>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</si>
  <si>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</si>
  <si>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</si>
  <si>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</si>
  <si>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</si>
  <si>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</si>
  <si>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</si>
  <si>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</si>
  <si>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</si>
  <si>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</si>
  <si>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</si>
  <si>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</si>
  <si>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</si>
  <si>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</si>
  <si>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</si>
  <si>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</si>
  <si>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</si>
  <si>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</si>
  <si>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</si>
  <si>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</si>
  <si>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</si>
  <si>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</si>
  <si>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</si>
  <si>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</si>
  <si>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</si>
  <si>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</si>
  <si>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</si>
  <si>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</si>
  <si>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</si>
  <si>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</si>
  <si>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</si>
  <si>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</si>
  <si>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</si>
  <si>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</si>
  <si>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</si>
  <si>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</si>
  <si>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</si>
  <si>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</si>
  <si>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</si>
  <si>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</si>
  <si>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</si>
  <si>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</si>
  <si>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</si>
  <si>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</si>
  <si>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</si>
  <si>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</si>
  <si>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</si>
  <si>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</si>
  <si>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</si>
  <si>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</si>
  <si>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</si>
  <si>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</si>
  <si>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</si>
  <si>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</si>
  <si>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</si>
  <si>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</si>
  <si>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</si>
  <si>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</si>
  <si>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</si>
  <si>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</si>
  <si>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</si>
  <si>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</si>
  <si>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</si>
  <si>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</si>
  <si>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</si>
  <si>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</si>
  <si>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</si>
  <si>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</si>
  <si>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</si>
  <si>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</si>
  <si>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</si>
  <si>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</si>
  <si>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</si>
  <si>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</si>
  <si>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</si>
  <si>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</si>
  <si>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</si>
  <si>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</si>
  <si>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</si>
  <si>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</si>
  <si>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</si>
  <si>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</si>
  <si>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</si>
  <si>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</si>
  <si>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</si>
  <si>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</si>
  <si>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</si>
  <si>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</si>
  <si>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</si>
  <si>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</si>
  <si>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</si>
  <si>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</si>
  <si>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</si>
  <si>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</si>
  <si>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</si>
  <si>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</si>
  <si>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</si>
  <si>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</si>
  <si>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</si>
  <si>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</si>
  <si>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</si>
  <si>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</si>
  <si>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</si>
  <si>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</si>
  <si>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</si>
  <si>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</si>
  <si>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</si>
  <si>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</si>
  <si>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</si>
  <si>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</si>
  <si>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</si>
  <si>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</si>
  <si>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</si>
  <si>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</si>
  <si>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</si>
  <si>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</si>
  <si>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</si>
  <si>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</si>
  <si>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</si>
  <si>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</si>
  <si>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</si>
  <si>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</si>
  <si>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</si>
  <si>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</si>
  <si>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</si>
  <si>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</si>
  <si>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</si>
  <si>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</si>
  <si>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</si>
  <si>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</si>
  <si>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</si>
  <si>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</si>
  <si>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</si>
  <si>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</si>
  <si>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</si>
  <si>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</si>
  <si>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</si>
  <si>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</si>
  <si>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</si>
  <si>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</si>
  <si>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</si>
  <si>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</si>
  <si>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</si>
  <si>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</si>
  <si>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</si>
  <si>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</si>
  <si>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</si>
  <si>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</si>
  <si>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</si>
  <si>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</si>
  <si>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</si>
  <si>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</si>
  <si>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</si>
  <si>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</si>
  <si>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</si>
  <si>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</si>
  <si>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</si>
  <si>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</si>
  <si>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</si>
  <si>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</si>
  <si>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</si>
  <si>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</si>
  <si>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</si>
  <si>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</si>
  <si>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</si>
  <si>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</si>
  <si>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</si>
  <si>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</si>
  <si>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</si>
  <si>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</si>
  <si>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</si>
  <si>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</si>
  <si>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</si>
  <si>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</si>
  <si>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</si>
  <si>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</si>
  <si>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</si>
  <si>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</si>
  <si>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</si>
  <si>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</si>
  <si>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</si>
  <si>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</si>
  <si>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</si>
  <si>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</si>
  <si>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</si>
  <si>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</si>
  <si>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</si>
  <si>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</si>
  <si>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</si>
  <si>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</si>
  <si>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</si>
  <si>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</si>
  <si>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</si>
  <si>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</si>
  <si>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</si>
  <si>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</si>
  <si>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</si>
  <si>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</si>
  <si>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</si>
  <si>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</si>
  <si>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</si>
  <si>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</si>
  <si>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</si>
  <si>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</si>
  <si>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</si>
  <si>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</si>
  <si>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</si>
  <si>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</si>
  <si>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</si>
  <si>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</si>
  <si>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</si>
  <si>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</si>
  <si>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</si>
  <si>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</si>
  <si>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</si>
  <si>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</si>
  <si>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</si>
  <si>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</si>
  <si>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</si>
  <si>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</si>
  <si>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</si>
  <si>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</si>
  <si>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</si>
  <si>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</si>
  <si>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</si>
  <si>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</si>
  <si>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</si>
  <si>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</si>
  <si>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</si>
  <si>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</si>
  <si>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</si>
  <si>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</si>
  <si>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</si>
  <si>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</si>
  <si>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</si>
  <si>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</si>
  <si>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</si>
  <si>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</si>
  <si>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</si>
  <si>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</si>
  <si>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</si>
  <si>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</si>
  <si>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</si>
  <si>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</si>
  <si>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</si>
  <si>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</si>
  <si>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</si>
  <si>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</si>
  <si>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</si>
  <si>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</si>
  <si>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</si>
  <si>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</si>
  <si>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</si>
  <si>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</si>
  <si>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</si>
  <si>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</si>
  <si>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</si>
  <si>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</si>
  <si>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</si>
  <si>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</si>
  <si>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</si>
  <si>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</si>
  <si>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</si>
  <si>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</si>
  <si>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</si>
  <si>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</si>
  <si>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</si>
  <si>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</si>
  <si>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</si>
  <si>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</si>
  <si>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</si>
  <si>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</si>
  <si>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</si>
  <si>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</si>
  <si>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</si>
  <si>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</si>
  <si>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</si>
  <si>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</si>
  <si>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</si>
  <si>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</si>
  <si>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</si>
  <si>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</si>
  <si>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</si>
  <si>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</si>
  <si>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</si>
  <si>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</si>
  <si>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</si>
  <si>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</si>
  <si>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</si>
  <si>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</si>
  <si>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</si>
  <si>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</si>
  <si>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</si>
  <si>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</si>
  <si>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</si>
  <si>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</si>
  <si>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</si>
  <si>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</si>
  <si>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</si>
  <si>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</si>
  <si>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</si>
  <si>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</si>
  <si>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</si>
  <si>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</si>
  <si>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</si>
  <si>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</si>
  <si>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</si>
  <si>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</si>
  <si>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</si>
  <si>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</si>
  <si>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</si>
  <si>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</si>
  <si>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</si>
  <si>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</si>
  <si>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</si>
  <si>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</si>
  <si>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</si>
  <si>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</si>
  <si>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</si>
  <si>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</si>
  <si>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</si>
  <si>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</si>
  <si>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</si>
  <si>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</si>
  <si>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</si>
  <si>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</si>
  <si>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</si>
  <si>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</si>
  <si>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</si>
  <si>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</si>
  <si>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</si>
  <si>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</si>
  <si>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</si>
  <si>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</si>
  <si>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</si>
  <si>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</si>
  <si>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</si>
  <si>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</si>
  <si>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</si>
  <si>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</si>
  <si>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</si>
  <si>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</si>
  <si>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</si>
  <si>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</si>
  <si>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</si>
  <si>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</si>
  <si>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</si>
  <si>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</si>
  <si>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</si>
  <si>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</si>
  <si>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</si>
  <si>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</si>
  <si>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</si>
  <si>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</si>
  <si>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</si>
  <si>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</si>
  <si>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</si>
  <si>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</si>
  <si>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</si>
  <si>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</si>
  <si>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</si>
  <si>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</si>
  <si>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</si>
  <si>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</si>
  <si>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</si>
  <si>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</si>
  <si>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</si>
  <si>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</si>
  <si>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</si>
  <si>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</si>
  <si>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</si>
  <si>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</si>
  <si>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</si>
  <si>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</si>
  <si>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</si>
  <si>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</si>
  <si>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</si>
  <si>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</si>
  <si>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</si>
  <si>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</si>
  <si>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</si>
  <si>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</si>
  <si>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</si>
  <si>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</si>
  <si>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</si>
  <si>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</si>
  <si>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</si>
  <si>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</si>
  <si>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</si>
  <si>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</si>
  <si>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</si>
  <si>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</si>
  <si>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</si>
  <si>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</si>
  <si>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</si>
  <si>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</si>
  <si>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</si>
  <si>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</si>
  <si>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</si>
  <si>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</si>
  <si>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</si>
  <si>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</si>
  <si>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</si>
  <si>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</si>
  <si>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</si>
  <si>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</si>
  <si>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</si>
  <si>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</si>
  <si>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</si>
  <si>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</si>
  <si>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</si>
  <si>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</si>
  <si>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</si>
  <si>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</si>
  <si>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</si>
  <si>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</si>
  <si>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</si>
  <si>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</si>
  <si>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</si>
  <si>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</si>
  <si>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</si>
  <si>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</si>
  <si>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</si>
  <si>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</si>
  <si>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</si>
  <si>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</si>
  <si>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</si>
  <si>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</si>
  <si>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</si>
  <si>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</si>
  <si>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</si>
  <si>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</si>
  <si>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</si>
  <si>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</si>
  <si>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</si>
  <si>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</si>
  <si>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</si>
  <si>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</si>
  <si>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</si>
  <si>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</si>
  <si>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</si>
  <si>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</si>
  <si>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</si>
  <si>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</si>
  <si>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</si>
  <si>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</si>
  <si>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</si>
  <si>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</si>
  <si>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</si>
  <si>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</si>
  <si>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</si>
  <si>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</si>
  <si>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</si>
  <si>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</si>
  <si>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</si>
  <si>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</si>
  <si>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</si>
  <si>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</si>
  <si>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</si>
  <si>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</si>
  <si>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</si>
  <si>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</si>
  <si>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</si>
  <si>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</si>
  <si>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</si>
  <si>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</si>
  <si>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</si>
  <si>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</si>
  <si>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</si>
  <si>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</si>
  <si>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</si>
  <si>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</si>
  <si>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</si>
  <si>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</si>
  <si>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</si>
  <si>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</si>
  <si>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</si>
  <si>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</si>
  <si>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</si>
  <si>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</si>
  <si>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</si>
  <si>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</si>
  <si>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</si>
  <si>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</si>
  <si>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</si>
  <si>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</si>
  <si>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</si>
  <si>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</si>
  <si>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</si>
  <si>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</si>
  <si>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</si>
  <si>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</si>
  <si>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</si>
  <si>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</si>
  <si>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</si>
  <si>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</si>
  <si>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</si>
  <si>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</si>
  <si>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</si>
  <si>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</si>
  <si>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</si>
  <si>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</si>
  <si>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</si>
  <si>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</si>
  <si>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</si>
  <si>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</si>
  <si>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</si>
  <si>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</si>
  <si>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</si>
  <si>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</si>
  <si>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</si>
  <si>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</si>
  <si>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</si>
  <si>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</si>
  <si>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</si>
  <si>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</si>
  <si>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</si>
  <si>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</si>
  <si>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</si>
  <si>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</si>
  <si>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</si>
  <si>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</si>
  <si>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</si>
  <si>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</si>
  <si>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</si>
  <si>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</si>
  <si>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</si>
  <si>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</si>
  <si>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</si>
  <si>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</si>
  <si>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</si>
  <si>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</si>
  <si>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</si>
  <si>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</si>
  <si>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</si>
  <si>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</si>
  <si>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</si>
  <si>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</si>
  <si>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</si>
  <si>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</si>
  <si>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</si>
  <si>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</si>
  <si>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</si>
  <si>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</si>
  <si>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</si>
  <si>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</si>
  <si>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</si>
  <si>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</si>
  <si>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</si>
  <si>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</si>
  <si>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</si>
  <si>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</si>
  <si>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</si>
  <si>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</si>
  <si>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</si>
  <si>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</si>
  <si>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</si>
  <si>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</si>
  <si>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</si>
  <si>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</si>
  <si>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</si>
  <si>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</si>
  <si>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</si>
  <si>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</si>
  <si>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</si>
  <si>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</si>
  <si>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</si>
  <si>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</si>
  <si>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</si>
  <si>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</si>
  <si>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</si>
  <si>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</si>
  <si>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</si>
  <si>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</si>
  <si>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</si>
  <si>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</si>
  <si>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</si>
  <si>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</si>
  <si>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</si>
  <si>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</si>
  <si>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</si>
  <si>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</si>
  <si>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</si>
  <si>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</si>
  <si>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</si>
  <si>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</si>
  <si>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</si>
  <si>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</si>
  <si>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</si>
  <si>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</si>
  <si>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</si>
  <si>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</si>
  <si>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</si>
  <si>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</si>
  <si>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</si>
  <si>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</si>
  <si>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</si>
  <si>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</si>
  <si>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</si>
  <si>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</si>
  <si>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</si>
  <si>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</si>
  <si>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</si>
  <si>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</si>
  <si>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</si>
  <si>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</si>
  <si>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</si>
  <si>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</si>
  <si>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</si>
  <si>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</si>
  <si>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</si>
  <si>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</si>
  <si>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</si>
  <si>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</si>
  <si>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</si>
  <si>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</si>
  <si>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</si>
  <si>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</si>
  <si>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</si>
  <si>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</si>
  <si>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</si>
  <si>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</si>
  <si>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</si>
  <si>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</si>
  <si>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</si>
  <si>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</si>
  <si>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</si>
  <si>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</si>
  <si>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</si>
  <si>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</si>
  <si>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</si>
  <si>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</si>
  <si>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</si>
  <si>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</si>
  <si>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</si>
  <si>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</si>
  <si>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</si>
  <si>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</si>
  <si>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</si>
  <si>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</si>
  <si>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</si>
  <si>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</si>
  <si>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</si>
  <si>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</si>
  <si>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</si>
  <si>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</si>
  <si>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</si>
  <si>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</si>
  <si>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</si>
  <si>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</si>
  <si>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</si>
  <si>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</si>
  <si>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</si>
  <si>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</si>
  <si>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</si>
  <si>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</si>
  <si>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</si>
  <si>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</si>
  <si>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</si>
  <si>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</si>
  <si>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</si>
  <si>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</si>
  <si>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</si>
  <si>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</si>
  <si>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</si>
  <si>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</si>
  <si>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</si>
  <si>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</si>
  <si>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</si>
  <si>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</si>
  <si>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</si>
  <si>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</si>
  <si>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</si>
  <si>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</si>
  <si>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</si>
  <si>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</si>
  <si>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</si>
  <si>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</si>
  <si>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</si>
  <si>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</si>
  <si>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</si>
  <si>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</si>
  <si>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</si>
  <si>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</si>
  <si>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</si>
  <si>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</si>
  <si>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</si>
  <si>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</si>
  <si>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</si>
  <si>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</si>
  <si>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</si>
  <si>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</si>
  <si>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</si>
  <si>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</si>
  <si>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</si>
  <si>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</si>
  <si>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</si>
  <si>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</si>
  <si>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</si>
  <si>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</si>
  <si>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</si>
  <si>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</si>
  <si>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</si>
  <si>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</si>
  <si>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</si>
  <si>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</si>
  <si>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</si>
  <si>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</si>
  <si>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</si>
  <si>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</si>
  <si>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</si>
  <si>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</si>
  <si>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</si>
  <si>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</si>
  <si>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</si>
  <si>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</si>
  <si>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</si>
  <si>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</si>
  <si>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</si>
  <si>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</si>
  <si>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</si>
  <si>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</si>
  <si>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</si>
  <si>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</si>
  <si>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</si>
  <si>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</si>
  <si>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</si>
  <si>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</si>
  <si>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</si>
  <si>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</si>
  <si>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</si>
  <si>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</si>
  <si>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</si>
  <si>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</si>
  <si>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</si>
  <si>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</si>
  <si>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</si>
  <si>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</si>
  <si>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</si>
  <si>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</si>
  <si>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</si>
  <si>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</si>
  <si>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</si>
  <si>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</si>
  <si>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</si>
  <si>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</si>
  <si>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</si>
  <si>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</si>
  <si>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</si>
  <si>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</si>
  <si>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</si>
  <si>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</si>
  <si>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</si>
  <si>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</si>
  <si>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</si>
  <si>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</si>
  <si>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</si>
  <si>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</si>
  <si>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</si>
  <si>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</si>
  <si>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</si>
  <si>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</si>
  <si>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</si>
  <si>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</si>
  <si>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</si>
  <si>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</si>
  <si>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</si>
  <si>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</si>
  <si>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</si>
  <si>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</si>
  <si>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</si>
  <si>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</si>
  <si>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</si>
  <si>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</si>
  <si>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</si>
  <si>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</si>
  <si>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</si>
  <si>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</si>
  <si>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</si>
  <si>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</si>
  <si>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</si>
  <si>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</si>
  <si>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</si>
  <si>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</si>
  <si>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</si>
  <si>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</si>
  <si>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</si>
  <si>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</si>
  <si>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</si>
  <si>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</si>
  <si>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</si>
  <si>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</si>
  <si>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</si>
  <si>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</si>
  <si>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</si>
  <si>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</si>
  <si>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</si>
  <si>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</si>
  <si>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</si>
  <si>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</si>
  <si>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</si>
  <si>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</si>
  <si>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</si>
  <si>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</si>
  <si>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</si>
  <si>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</si>
  <si>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</si>
  <si>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</si>
  <si>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</si>
  <si>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</si>
  <si>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</si>
  <si>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</si>
  <si>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</si>
  <si>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</si>
  <si>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</si>
  <si>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</si>
  <si>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</si>
  <si>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</si>
  <si>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</si>
  <si>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</si>
  <si>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</si>
  <si>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</si>
  <si>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</si>
  <si>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</si>
  <si>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</si>
  <si>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</si>
  <si>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</si>
  <si>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</si>
  <si>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</si>
  <si>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</si>
  <si>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</si>
  <si>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</si>
  <si>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</si>
  <si>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</si>
  <si>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</si>
  <si>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</si>
  <si>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</si>
  <si>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</si>
  <si>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</si>
  <si>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</si>
  <si>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</si>
  <si>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</si>
  <si>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</si>
  <si>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</si>
  <si>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</si>
  <si>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</si>
  <si>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</si>
  <si>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</si>
  <si>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</si>
  <si>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</si>
  <si>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</si>
  <si>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</si>
  <si>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</si>
  <si>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</si>
  <si>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</si>
  <si>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</si>
  <si>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</si>
  <si>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</si>
  <si>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</si>
  <si>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</si>
  <si>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</si>
  <si>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</si>
  <si>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</si>
  <si>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</si>
  <si>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</si>
  <si>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</si>
  <si>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</si>
  <si>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</si>
  <si>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</si>
  <si>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</si>
  <si>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</si>
  <si>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</si>
  <si>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</si>
  <si>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</si>
  <si>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</si>
  <si>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</si>
  <si>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</si>
  <si>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</si>
  <si>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</si>
  <si>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</si>
  <si>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</si>
  <si>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</si>
  <si>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</si>
  <si>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</si>
  <si>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</si>
  <si>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</si>
  <si>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</si>
  <si>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</si>
  <si>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</si>
  <si>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</si>
  <si>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</si>
  <si>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</si>
  <si>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</si>
  <si>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</si>
  <si>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</si>
  <si>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</si>
  <si>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</si>
  <si>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</si>
  <si>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</si>
  <si>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</si>
  <si>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</si>
  <si>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</si>
  <si>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</si>
  <si>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</si>
  <si>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</si>
  <si>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</si>
  <si>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</si>
  <si>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</si>
  <si>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</si>
  <si>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</si>
  <si>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</si>
  <si>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</si>
  <si>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</si>
  <si>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</si>
  <si>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</si>
  <si>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</si>
  <si>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</si>
  <si>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</si>
  <si>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</si>
  <si>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</si>
  <si>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</si>
  <si>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</si>
  <si>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</si>
  <si>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</si>
  <si>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</si>
  <si>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</si>
  <si>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</si>
  <si>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</si>
  <si>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</si>
  <si>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</si>
  <si>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</si>
  <si>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</si>
  <si>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</si>
  <si>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</si>
  <si>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</si>
  <si>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</si>
  <si>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</si>
  <si>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</si>
  <si>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</si>
  <si>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</si>
  <si>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</si>
  <si>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</si>
  <si>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</si>
  <si>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</si>
  <si>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</si>
  <si>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</si>
  <si>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</si>
  <si>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</si>
  <si>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</si>
  <si>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</si>
  <si>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</si>
  <si>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</si>
  <si>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</si>
  <si>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</si>
  <si>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</si>
  <si>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</si>
  <si>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</si>
  <si>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</si>
  <si>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</si>
  <si>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</si>
  <si>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</si>
  <si>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</si>
  <si>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</si>
  <si>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</si>
  <si>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</si>
  <si>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</si>
  <si>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</si>
  <si>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</si>
  <si>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</si>
  <si>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</si>
  <si>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</si>
  <si>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</si>
  <si>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</si>
  <si>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</si>
  <si>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</si>
  <si>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</si>
  <si>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</si>
  <si>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</si>
  <si>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</si>
  <si>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</si>
  <si>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</si>
  <si>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</si>
  <si>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</si>
  <si>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</si>
  <si>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</si>
  <si>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</si>
  <si>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</si>
  <si>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</si>
  <si>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</si>
  <si>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</si>
  <si>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</si>
  <si>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</si>
  <si>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</si>
  <si>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</si>
  <si>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</si>
  <si>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</si>
  <si>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</si>
  <si>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</si>
  <si>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</si>
  <si>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</si>
  <si>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</si>
  <si>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</si>
  <si>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</si>
  <si>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</si>
  <si>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</si>
  <si>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</si>
  <si>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</si>
  <si>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</si>
  <si>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</si>
  <si>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</si>
  <si>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</si>
  <si>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</si>
  <si>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</si>
  <si>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</si>
  <si>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</si>
  <si>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</si>
  <si>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</si>
  <si>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</si>
  <si>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</si>
  <si>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</si>
  <si>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</si>
  <si>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</si>
  <si>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</si>
  <si>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</si>
  <si>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</si>
  <si>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</si>
  <si>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</si>
  <si>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</si>
  <si>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</si>
  <si>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</si>
  <si>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</si>
  <si>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</si>
  <si>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</si>
  <si>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</si>
  <si>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</si>
  <si>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</si>
  <si>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</si>
  <si>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</si>
  <si>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</si>
  <si>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</si>
  <si>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</si>
  <si>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</si>
  <si>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</si>
  <si>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</si>
  <si>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</si>
  <si>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</si>
  <si>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</si>
  <si>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</si>
  <si>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</si>
  <si>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</si>
  <si>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</si>
  <si>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</si>
  <si>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</si>
  <si>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</si>
  <si>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</si>
  <si>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</si>
  <si>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</si>
  <si>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</si>
  <si>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</si>
  <si>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</si>
  <si>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</si>
  <si>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</si>
  <si>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</si>
  <si>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</si>
  <si>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</si>
  <si>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</si>
  <si>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</si>
  <si>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</si>
  <si>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</si>
  <si>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</si>
  <si>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</si>
  <si>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</si>
  <si>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</si>
  <si>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</si>
  <si>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</si>
  <si>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</si>
  <si>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</si>
  <si>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</si>
  <si>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</si>
  <si>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</si>
  <si>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</si>
  <si>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</si>
  <si>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</si>
  <si>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</si>
  <si>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</si>
  <si>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</si>
  <si>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</si>
  <si>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</si>
  <si>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</si>
  <si>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</si>
  <si>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</si>
  <si>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</si>
  <si>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</si>
  <si>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</si>
  <si>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</si>
  <si>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</si>
  <si>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</si>
  <si>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</si>
  <si>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</si>
  <si>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</si>
  <si>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</si>
  <si>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</si>
  <si>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</si>
  <si>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</si>
  <si>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</si>
  <si>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</si>
  <si>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</si>
  <si>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</si>
  <si>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</si>
  <si>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</si>
  <si>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</si>
  <si>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</si>
  <si>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</si>
  <si>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</si>
  <si>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</si>
  <si>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</si>
  <si>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</si>
  <si>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</si>
  <si>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</si>
  <si>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</si>
  <si>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</si>
  <si>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</si>
  <si>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</si>
  <si>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</si>
  <si>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</si>
  <si>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</si>
  <si>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</si>
  <si>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</si>
  <si>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</si>
  <si>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</si>
  <si>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</si>
  <si>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</si>
  <si>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</si>
  <si>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</si>
  <si>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</si>
  <si>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</si>
  <si>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</si>
  <si>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</si>
  <si>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</si>
  <si>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</si>
  <si>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</si>
  <si>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</si>
  <si>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</si>
  <si>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</si>
  <si>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</si>
  <si>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</si>
  <si>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</si>
  <si>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</si>
  <si>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</si>
  <si>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</si>
  <si>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</si>
  <si>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</si>
  <si>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</si>
  <si>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</si>
  <si>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</si>
  <si>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</si>
  <si>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</si>
  <si>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</si>
  <si>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</si>
  <si>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</si>
  <si>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</si>
  <si>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</si>
  <si>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</si>
  <si>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</si>
  <si>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</si>
  <si>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</si>
  <si>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</si>
  <si>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</si>
  <si>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</si>
  <si>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</si>
  <si>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</si>
  <si>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</si>
  <si>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</si>
  <si>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</si>
  <si>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</si>
  <si>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</si>
  <si>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</si>
  <si>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</si>
  <si>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</si>
  <si>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</si>
  <si>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</si>
  <si>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</si>
  <si>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</si>
  <si>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</si>
  <si>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</si>
  <si>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</si>
  <si>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</si>
  <si>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</si>
  <si>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</si>
  <si>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</si>
  <si>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</si>
  <si>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</si>
  <si>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</si>
  <si>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</si>
  <si>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</si>
  <si>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</si>
  <si>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</si>
  <si>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</si>
  <si>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</si>
  <si>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</si>
  <si>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</si>
  <si>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</si>
  <si>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</si>
  <si>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</si>
  <si>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</si>
  <si>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</si>
  <si>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</si>
  <si>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</si>
  <si>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</si>
  <si>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</si>
  <si>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</si>
  <si>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</si>
  <si>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</si>
  <si>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</si>
  <si>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</si>
  <si>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</si>
  <si>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</si>
  <si>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</si>
  <si>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</si>
  <si>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</si>
  <si>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</si>
  <si>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</si>
  <si>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</si>
  <si>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</si>
  <si>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</si>
  <si>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</si>
  <si>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</si>
  <si>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</si>
  <si>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</si>
  <si>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</si>
  <si>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</si>
  <si>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</si>
  <si>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</si>
  <si>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</si>
  <si>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</si>
  <si>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</si>
  <si>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</si>
  <si>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</si>
  <si>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</si>
  <si>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</si>
  <si>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</si>
  <si>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</si>
  <si>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</si>
  <si>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</si>
  <si>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</si>
  <si>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</si>
  <si>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</si>
  <si>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</si>
  <si>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</si>
  <si>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</si>
  <si>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</si>
  <si>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</si>
  <si>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</si>
  <si>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</si>
  <si>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</si>
  <si>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</si>
  <si>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</si>
  <si>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</si>
  <si>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</si>
  <si>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</si>
  <si>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</si>
  <si>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</si>
  <si>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</si>
  <si>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</si>
  <si>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</si>
  <si>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</si>
  <si>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</si>
  <si>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</si>
  <si>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</si>
  <si>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</si>
  <si>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</si>
  <si>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</si>
  <si>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</si>
  <si>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</si>
  <si>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</si>
  <si>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</si>
  <si>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</si>
  <si>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</si>
  <si>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</si>
  <si>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</si>
  <si>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</si>
  <si>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</si>
  <si>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</si>
  <si>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</si>
  <si>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</si>
  <si>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</si>
  <si>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</si>
  <si>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</si>
  <si>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</si>
  <si>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</si>
  <si>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</si>
  <si>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</si>
  <si>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</si>
  <si>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</si>
  <si>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</si>
  <si>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</si>
  <si>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</si>
  <si>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</si>
  <si>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</si>
  <si>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</si>
  <si>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</si>
  <si>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</si>
  <si>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</si>
  <si>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</si>
  <si>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</si>
  <si>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</si>
  <si>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</si>
  <si>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</si>
  <si>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</si>
  <si>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</si>
  <si>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</si>
  <si>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</si>
  <si>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</si>
  <si>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</si>
  <si>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</si>
  <si>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</si>
  <si>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</si>
  <si>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</si>
  <si>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</si>
  <si>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</si>
  <si>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</si>
  <si>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</si>
  <si>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</si>
  <si>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</si>
  <si>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</si>
  <si>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</si>
  <si>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</si>
  <si>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</si>
  <si>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</si>
  <si>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</si>
  <si>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</si>
  <si>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</si>
  <si>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</si>
  <si>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</si>
  <si>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</si>
  <si>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</si>
  <si>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</si>
  <si>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</si>
  <si>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</si>
  <si>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</si>
  <si>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</si>
  <si>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</si>
  <si>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</si>
  <si>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</si>
  <si>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</si>
  <si>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</si>
  <si>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</si>
  <si>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</si>
  <si>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</si>
  <si>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</si>
  <si>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</si>
  <si>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</si>
  <si>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</si>
  <si>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</si>
  <si>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</si>
  <si>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</si>
  <si>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</si>
  <si>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</si>
  <si>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</si>
  <si>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</si>
  <si>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</si>
  <si>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</si>
  <si>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</si>
  <si>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</si>
  <si>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</si>
  <si>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</si>
  <si>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</si>
  <si>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</si>
  <si>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</si>
  <si>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</si>
  <si>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</si>
  <si>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</si>
  <si>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</si>
  <si>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</si>
  <si>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</si>
  <si>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</si>
  <si>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</si>
  <si>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</si>
  <si>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</si>
  <si>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</si>
  <si>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</si>
  <si>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</si>
  <si>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</si>
  <si>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</si>
  <si>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</si>
  <si>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</si>
  <si>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</si>
  <si>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</si>
  <si>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</si>
  <si>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</si>
  <si>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</si>
  <si>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</si>
  <si>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</si>
  <si>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</si>
  <si>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</si>
  <si>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</si>
  <si>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</si>
  <si>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</si>
  <si>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</si>
  <si>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</si>
  <si>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</si>
  <si>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</si>
  <si>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</si>
  <si>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</si>
  <si>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</si>
  <si>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</si>
  <si>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</si>
  <si>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</si>
  <si>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</si>
  <si>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</si>
  <si>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</si>
  <si>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</si>
  <si>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</si>
  <si>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</si>
  <si>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</si>
  <si>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</si>
  <si>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</si>
  <si>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</si>
  <si>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</si>
  <si>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</si>
  <si>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</si>
  <si>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</si>
  <si>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</si>
  <si>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</si>
  <si>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</si>
  <si>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</si>
  <si>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</si>
  <si>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</si>
  <si>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</si>
  <si>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</si>
  <si>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</si>
  <si>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</si>
  <si>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</si>
  <si>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</si>
  <si>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</si>
  <si>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</si>
  <si>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</si>
  <si>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</si>
  <si>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</si>
  <si>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</si>
  <si>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</si>
  <si>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</si>
  <si>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</si>
  <si>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</si>
  <si>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</si>
  <si>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</si>
  <si>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</si>
  <si>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</si>
  <si>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</si>
  <si>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</si>
  <si>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</si>
  <si>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</si>
  <si>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</si>
  <si>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</si>
  <si>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</si>
  <si>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</si>
  <si>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</si>
  <si>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</si>
  <si>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</si>
  <si>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</si>
  <si>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</si>
  <si>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</si>
  <si>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</si>
  <si>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</si>
  <si>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</si>
  <si>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</si>
  <si>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</si>
  <si>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</si>
  <si>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</si>
  <si>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</si>
  <si>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</si>
  <si>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</si>
  <si>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</si>
  <si>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</si>
  <si>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</si>
  <si>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</si>
  <si>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</si>
  <si>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</si>
  <si>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</si>
  <si>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</si>
  <si>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</si>
  <si>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</si>
  <si>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</si>
  <si>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</si>
  <si>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</si>
  <si>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</si>
  <si>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</si>
  <si>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</si>
  <si>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</si>
  <si>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</si>
  <si>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</si>
  <si>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</si>
  <si>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</si>
  <si>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</si>
  <si>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</si>
  <si>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</si>
  <si>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</si>
  <si>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</si>
  <si>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</si>
  <si>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</si>
  <si>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</si>
  <si>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</si>
  <si>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</si>
  <si>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</si>
  <si>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</si>
  <si>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</si>
  <si>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</si>
  <si>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</si>
  <si>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</si>
  <si>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</si>
  <si>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</si>
  <si>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</si>
  <si>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</si>
  <si>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</si>
  <si>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</si>
  <si>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</si>
  <si>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</si>
  <si>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</si>
  <si>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</si>
  <si>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</si>
  <si>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</si>
  <si>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</si>
  <si>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</si>
  <si>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</si>
  <si>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</si>
  <si>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</si>
  <si>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</si>
  <si>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</si>
  <si>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</si>
  <si>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</si>
  <si>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</si>
  <si>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</si>
  <si>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</si>
  <si>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</si>
  <si>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</si>
  <si>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</si>
  <si>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</si>
  <si>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</si>
  <si>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</si>
  <si>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</si>
  <si>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</si>
  <si>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</si>
  <si>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</si>
  <si>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</si>
  <si>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</si>
  <si>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</si>
  <si>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</si>
  <si>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</si>
  <si>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</si>
  <si>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</si>
  <si>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</si>
  <si>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</si>
  <si>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</si>
  <si>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</si>
  <si>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</si>
  <si>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</si>
  <si>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</si>
  <si>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</si>
  <si>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</si>
  <si>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</si>
  <si>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</si>
  <si>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</si>
  <si>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</si>
  <si>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</si>
  <si>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</si>
  <si>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</si>
  <si>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</si>
  <si>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</si>
  <si>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</si>
  <si>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</si>
  <si>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</si>
  <si>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</si>
  <si>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</si>
  <si>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</si>
  <si>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</si>
  <si>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</si>
  <si>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</si>
  <si>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</si>
  <si>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</si>
  <si>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</si>
  <si>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</si>
  <si>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</si>
  <si>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</si>
  <si>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</si>
  <si>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</si>
  <si>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</si>
  <si>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</si>
  <si>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</si>
  <si>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</si>
  <si>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</si>
  <si>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</si>
  <si>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</si>
  <si>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</si>
  <si>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</si>
  <si>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</si>
  <si>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</si>
  <si>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</si>
  <si>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</si>
  <si>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</si>
  <si>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</si>
  <si>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</si>
  <si>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</si>
  <si>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</si>
  <si>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</si>
  <si>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</si>
  <si>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</si>
  <si>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</si>
  <si>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</si>
  <si>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</si>
  <si>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</si>
  <si>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</si>
  <si>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</si>
  <si>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</si>
  <si>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</si>
  <si>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</si>
  <si>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</si>
  <si>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</si>
  <si>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</si>
  <si>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</si>
  <si>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</si>
  <si>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</si>
  <si>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</si>
  <si>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</si>
  <si>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</si>
  <si>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</si>
  <si>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</si>
  <si>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</si>
  <si>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</si>
  <si>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</si>
  <si>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</si>
  <si>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</si>
  <si>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</si>
  <si>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</si>
  <si>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</si>
  <si>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</si>
  <si>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</si>
  <si>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</si>
  <si>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</si>
  <si>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</si>
  <si>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</si>
  <si>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</si>
  <si>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</si>
  <si>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</si>
  <si>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</si>
  <si>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</si>
  <si>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</si>
  <si>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</si>
  <si>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</si>
  <si>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</si>
  <si>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</si>
  <si>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</si>
  <si>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</si>
  <si>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</si>
  <si>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</si>
  <si>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</si>
  <si>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</si>
  <si>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</si>
  <si>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</si>
  <si>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</si>
  <si>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</si>
  <si>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</si>
  <si>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</si>
  <si>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</si>
  <si>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</si>
  <si>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</si>
  <si>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</si>
  <si>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</si>
  <si>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</si>
  <si>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</si>
  <si>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</si>
  <si>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</si>
  <si>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</si>
  <si>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</si>
  <si>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</si>
  <si>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</si>
  <si>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</si>
  <si>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</si>
  <si>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</si>
  <si>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</si>
  <si>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</si>
  <si>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</si>
  <si>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</si>
  <si>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</si>
  <si>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</si>
  <si>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</si>
  <si>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</si>
  <si>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</si>
  <si>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</si>
  <si>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</si>
  <si>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</si>
  <si>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</si>
  <si>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</si>
  <si>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</si>
  <si>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</si>
  <si>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</si>
  <si>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</si>
  <si>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</si>
  <si>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</si>
  <si>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</si>
  <si>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</si>
  <si>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</si>
  <si>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</si>
  <si>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</si>
  <si>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</si>
  <si>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</si>
  <si>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</si>
  <si>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</si>
  <si>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</si>
  <si>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</si>
  <si>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</si>
  <si>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</si>
  <si>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</si>
  <si>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</si>
  <si>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</si>
  <si>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</si>
  <si>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</si>
  <si>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</si>
  <si>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</si>
  <si>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</si>
  <si>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</si>
  <si>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</si>
  <si>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</si>
  <si>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</si>
  <si>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</si>
  <si>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</si>
  <si>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</si>
  <si>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</si>
  <si>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</si>
  <si>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</si>
  <si>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</si>
  <si>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</si>
  <si>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</si>
  <si>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</si>
  <si>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</si>
  <si>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</si>
  <si>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</si>
  <si>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</si>
  <si>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</si>
  <si>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</si>
  <si>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</si>
  <si>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</si>
  <si>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</si>
  <si>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</si>
  <si>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</si>
  <si>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</si>
  <si>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</si>
  <si>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</si>
  <si>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</si>
  <si>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</si>
  <si>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</si>
  <si>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</si>
  <si>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</si>
  <si>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</si>
  <si>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</si>
  <si>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</si>
  <si>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</si>
  <si>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</si>
  <si>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</si>
  <si>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</si>
  <si>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</si>
  <si>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</si>
  <si>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</si>
  <si>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</si>
  <si>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</si>
  <si>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</si>
  <si>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</si>
  <si>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</si>
  <si>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</si>
  <si>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</si>
  <si>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</si>
  <si>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</si>
  <si>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</si>
  <si>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</si>
  <si>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</si>
  <si>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</si>
  <si>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</si>
  <si>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</si>
  <si>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</si>
  <si>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</si>
  <si>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</si>
  <si>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</si>
  <si>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</si>
  <si>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</si>
  <si>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</si>
  <si>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</si>
  <si>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</si>
  <si>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</si>
  <si>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</si>
  <si>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</si>
  <si>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</si>
  <si>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</si>
  <si>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</si>
  <si>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</si>
  <si>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</si>
  <si>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</si>
  <si>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</si>
  <si>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</si>
  <si>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</si>
  <si>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</si>
  <si>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</si>
  <si>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</si>
  <si>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</si>
  <si>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</si>
  <si>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</si>
  <si>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</si>
  <si>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</si>
  <si>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</si>
  <si>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</si>
  <si>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</si>
  <si>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</si>
  <si>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</si>
  <si>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</si>
  <si>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</si>
  <si>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</si>
  <si>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</si>
  <si>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</si>
  <si>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</si>
  <si>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</si>
  <si>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</si>
  <si>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</si>
  <si>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</si>
  <si>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</si>
  <si>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</si>
  <si>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</si>
  <si>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</si>
  <si>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</si>
  <si>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</si>
  <si>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</si>
  <si>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</si>
  <si>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</si>
  <si>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</si>
  <si>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</si>
  <si>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</si>
  <si>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</si>
  <si>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</si>
  <si>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</si>
  <si>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</si>
  <si>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</si>
  <si>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</si>
  <si>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</si>
  <si>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</si>
  <si>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</si>
  <si>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</si>
  <si>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</si>
  <si>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</si>
  <si>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</si>
  <si>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</si>
  <si>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</si>
  <si>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</si>
  <si>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</si>
  <si>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</si>
  <si>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</si>
  <si>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</si>
  <si>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</si>
  <si>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</si>
  <si>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</si>
  <si>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</si>
  <si>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</si>
  <si>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</si>
  <si>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</si>
  <si>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</si>
  <si>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</si>
  <si>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</si>
  <si>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</si>
  <si>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</si>
  <si>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</si>
  <si>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</si>
  <si>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</si>
  <si>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</si>
  <si>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</si>
  <si>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</si>
  <si>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</si>
  <si>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</si>
  <si>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</si>
  <si>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</si>
  <si>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</si>
  <si>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</si>
  <si>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</si>
  <si>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</si>
  <si>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</si>
  <si>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</si>
  <si>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</si>
  <si>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</si>
  <si>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</si>
  <si>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</si>
  <si>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</si>
  <si>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</si>
  <si>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</si>
  <si>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</si>
  <si>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</si>
  <si>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</si>
  <si>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</si>
  <si>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</si>
  <si>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</si>
  <si>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</si>
  <si>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</si>
  <si>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</si>
  <si>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</si>
  <si>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</si>
  <si>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</si>
  <si>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</si>
  <si>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</si>
  <si>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</si>
  <si>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</si>
  <si>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</si>
  <si>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</si>
  <si>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</si>
  <si>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</si>
  <si>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</si>
  <si>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</si>
  <si>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</si>
  <si>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</si>
  <si>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</si>
  <si>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</si>
  <si>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</si>
  <si>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</si>
  <si>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</si>
  <si>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</si>
  <si>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</si>
  <si>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</si>
  <si>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</si>
  <si>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</si>
  <si>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</si>
  <si>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</si>
  <si>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</si>
  <si>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</si>
  <si>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</si>
  <si>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</si>
  <si>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</si>
  <si>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</si>
  <si>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</si>
  <si>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</si>
  <si>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</si>
  <si>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</si>
  <si>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</si>
  <si>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</si>
  <si>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</si>
  <si>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</si>
  <si>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</si>
  <si>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</si>
  <si>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</si>
  <si>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</si>
  <si>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</si>
  <si>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</si>
  <si>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</si>
  <si>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</si>
  <si>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</si>
  <si>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</si>
  <si>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</si>
  <si>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</si>
  <si>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</si>
  <si>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</si>
  <si>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</si>
  <si>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</si>
  <si>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</si>
  <si>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</si>
  <si>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</si>
  <si>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</si>
  <si>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</si>
  <si>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</si>
  <si>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</si>
  <si>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</si>
  <si>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</si>
  <si>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</si>
  <si>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</si>
  <si>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</si>
  <si>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</si>
  <si>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</si>
  <si>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</si>
  <si>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</si>
  <si>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</si>
  <si>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</si>
  <si>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</si>
  <si>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</si>
  <si>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</si>
  <si>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</si>
  <si>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</si>
  <si>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</si>
  <si>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</si>
  <si>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</si>
  <si>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</si>
  <si>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</si>
  <si>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</si>
  <si>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</si>
  <si>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</si>
  <si>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</si>
  <si>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</si>
  <si>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</si>
  <si>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</si>
  <si>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</si>
  <si>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</si>
  <si>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</si>
  <si>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</si>
  <si>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</si>
  <si>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</si>
  <si>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</si>
  <si>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</si>
  <si>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</si>
  <si>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</si>
  <si>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</si>
  <si>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</si>
  <si>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</si>
  <si>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</si>
  <si>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</si>
  <si>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</si>
  <si>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</si>
  <si>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</si>
  <si>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</si>
  <si>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</si>
  <si>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</si>
  <si>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</si>
  <si>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</si>
  <si>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</si>
  <si>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</si>
  <si>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</si>
  <si>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</si>
  <si>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</si>
  <si>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</si>
  <si>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</si>
  <si>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</si>
  <si>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</si>
  <si>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</si>
  <si>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</si>
  <si>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</si>
  <si>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</si>
  <si>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</si>
  <si>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</si>
  <si>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</si>
  <si>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</si>
  <si>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</si>
  <si>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</si>
  <si>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</si>
  <si>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</si>
  <si>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</si>
  <si>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</si>
  <si>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</si>
  <si>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</si>
  <si>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</si>
  <si>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</si>
  <si>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</si>
  <si>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</si>
  <si>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</si>
  <si>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</si>
  <si>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</si>
  <si>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</si>
  <si>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</si>
  <si>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</si>
  <si>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</si>
  <si>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</si>
  <si>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</si>
  <si>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</si>
  <si>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</si>
  <si>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</si>
  <si>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</si>
  <si>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</si>
  <si>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</si>
  <si>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</si>
  <si>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</si>
  <si>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</si>
  <si>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</si>
  <si>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</si>
  <si>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</si>
  <si>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</si>
  <si>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</si>
  <si>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</si>
  <si>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</si>
  <si>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</si>
  <si>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</si>
  <si>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</si>
  <si>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</si>
  <si>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</si>
  <si>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</si>
  <si>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</si>
  <si>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</si>
  <si>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</si>
  <si>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</si>
  <si>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</si>
  <si>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</si>
  <si>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</si>
  <si>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</si>
  <si>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</si>
  <si>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</si>
  <si>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</si>
  <si>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</si>
  <si>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</si>
  <si>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</si>
  <si>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</si>
  <si>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</si>
  <si>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</si>
  <si>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</si>
  <si>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</si>
  <si>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</si>
  <si>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</si>
  <si>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</si>
  <si>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</si>
  <si>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</si>
  <si>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</si>
  <si>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</si>
  <si>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</si>
  <si>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</si>
  <si>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</si>
  <si>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</si>
  <si>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</si>
  <si>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</si>
  <si>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</si>
  <si>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</si>
  <si>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</si>
  <si>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</si>
  <si>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</si>
  <si>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</si>
  <si>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</si>
  <si>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</si>
  <si>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</si>
  <si>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</si>
  <si>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</si>
  <si>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</si>
  <si>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</si>
  <si>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</si>
  <si>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</si>
  <si>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</si>
  <si>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</si>
  <si>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</si>
  <si>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</si>
  <si>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</si>
  <si>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</si>
  <si>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</si>
  <si>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</si>
  <si>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</si>
  <si>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</si>
  <si>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</si>
  <si>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</si>
  <si>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</si>
  <si>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</si>
  <si>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</si>
  <si>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</si>
  <si>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</si>
  <si>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</si>
  <si>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</si>
  <si>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</si>
  <si>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</si>
  <si>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</si>
  <si>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</si>
  <si>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</si>
  <si>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</si>
  <si>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</si>
  <si>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</si>
  <si>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</si>
  <si>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</si>
  <si>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</si>
  <si>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</si>
  <si>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</si>
  <si>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</si>
  <si>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</si>
  <si>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</si>
  <si>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</si>
  <si>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</si>
  <si>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</si>
  <si>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</si>
  <si>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</si>
  <si>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</si>
  <si>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</si>
  <si>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</si>
  <si>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</si>
  <si>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</si>
  <si>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</si>
  <si>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</si>
  <si>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</si>
  <si>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</si>
  <si>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</si>
  <si>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</si>
  <si>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</si>
  <si>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</si>
  <si>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</si>
  <si>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</si>
  <si>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</si>
  <si>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</si>
  <si>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</si>
  <si>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</si>
  <si>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</si>
  <si>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</si>
  <si>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</si>
  <si>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</si>
  <si>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</si>
  <si>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</si>
  <si>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</si>
  <si>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</si>
  <si>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</si>
  <si>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</si>
  <si>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</si>
  <si>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</si>
  <si>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</si>
  <si>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</si>
  <si>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</si>
  <si>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</si>
  <si>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</si>
  <si>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</si>
  <si>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</si>
  <si>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</si>
  <si>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</si>
  <si>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</si>
  <si>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</si>
  <si>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</si>
  <si>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</si>
  <si>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</si>
  <si>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</si>
  <si>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</si>
  <si>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</si>
  <si>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</si>
  <si>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</si>
  <si>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</si>
  <si>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</si>
  <si>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</si>
  <si>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</si>
  <si>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</si>
  <si>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</si>
  <si>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</si>
  <si>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</si>
  <si>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</si>
  <si>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</si>
  <si>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</si>
  <si>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</si>
  <si>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</si>
  <si>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</si>
  <si>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</si>
  <si>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</si>
  <si>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</si>
  <si>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</si>
  <si>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</si>
  <si>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</si>
  <si>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</si>
  <si>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</si>
  <si>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</si>
  <si>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</si>
  <si>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</si>
  <si>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</si>
  <si>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</si>
  <si>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</si>
  <si>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</si>
  <si>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</si>
  <si>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</si>
  <si>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</si>
  <si>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</si>
  <si>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</si>
  <si>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</si>
  <si>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</si>
  <si>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</si>
  <si>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</si>
  <si>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</si>
  <si>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</si>
  <si>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</si>
  <si>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</si>
  <si>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</si>
  <si>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</si>
  <si>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</si>
  <si>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</si>
  <si>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</si>
  <si>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</si>
  <si>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</si>
  <si>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</si>
  <si>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</si>
  <si>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</si>
  <si>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</si>
  <si>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</si>
  <si>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</si>
  <si>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</si>
  <si>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</si>
  <si>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</si>
  <si>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</si>
  <si>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</si>
  <si>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</si>
  <si>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</si>
  <si>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</si>
  <si>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</si>
  <si>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</si>
  <si>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</si>
  <si>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</si>
  <si>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</si>
  <si>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</si>
  <si>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</si>
  <si>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</si>
  <si>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</si>
  <si>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</si>
  <si>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</si>
  <si>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</si>
  <si>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</si>
  <si>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</si>
  <si>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</si>
  <si>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</si>
  <si>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</si>
  <si>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</si>
  <si>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</si>
  <si>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</si>
  <si>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</si>
  <si>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</si>
  <si>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</si>
  <si>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</si>
  <si>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</si>
  <si>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</si>
  <si>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</si>
  <si>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</si>
  <si>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</si>
  <si>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</si>
  <si>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</si>
  <si>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</si>
  <si>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</si>
  <si>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</si>
  <si>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</si>
  <si>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</si>
  <si>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</si>
  <si>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</si>
  <si>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</si>
  <si>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</si>
  <si>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</si>
  <si>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</si>
  <si>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</si>
  <si>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</si>
  <si>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</si>
  <si>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</si>
  <si>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</si>
  <si>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</si>
  <si>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</si>
  <si>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</si>
  <si>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</si>
  <si>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</si>
  <si>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</si>
  <si>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</si>
  <si>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</si>
  <si>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</si>
  <si>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</si>
  <si>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</si>
  <si>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</si>
  <si>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</si>
  <si>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</si>
  <si>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</si>
  <si>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</si>
  <si>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</si>
  <si>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</si>
  <si>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</si>
  <si>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</si>
  <si>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</si>
  <si>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</si>
  <si>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</si>
  <si>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</si>
  <si>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</si>
  <si>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</si>
  <si>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</si>
  <si>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</si>
  <si>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</si>
  <si>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</si>
  <si>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</si>
  <si>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</si>
  <si>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</si>
  <si>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</si>
  <si>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</si>
  <si>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</si>
  <si>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</si>
  <si>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</si>
  <si>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</si>
  <si>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</si>
  <si>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</si>
  <si>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</si>
  <si>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</si>
  <si>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</si>
  <si>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</si>
  <si>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</si>
  <si>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</si>
  <si>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</si>
  <si>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</si>
  <si>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</si>
  <si>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</si>
  <si>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</si>
  <si>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</si>
  <si>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</si>
  <si>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</si>
  <si>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</si>
  <si>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</si>
  <si>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</si>
  <si>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</si>
  <si>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</si>
  <si>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</si>
  <si>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</si>
  <si>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</si>
  <si>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</si>
  <si>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</si>
  <si>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</si>
  <si>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</si>
  <si>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</si>
  <si>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</si>
  <si>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</si>
  <si>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</si>
  <si>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</si>
  <si>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</si>
  <si>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</si>
  <si>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</si>
  <si>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</si>
  <si>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</si>
  <si>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</si>
  <si>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</si>
  <si>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</si>
  <si>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</si>
  <si>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</si>
  <si>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</si>
  <si>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</si>
  <si>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</si>
  <si>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</si>
  <si>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</si>
  <si>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</si>
  <si>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</si>
  <si>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</si>
  <si>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</si>
  <si>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</si>
  <si>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</si>
  <si>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</si>
  <si>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</si>
  <si>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</si>
  <si>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</si>
  <si>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</si>
  <si>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</si>
  <si>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</si>
  <si>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</si>
  <si>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</si>
  <si>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</si>
  <si>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</si>
  <si>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</si>
  <si>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</si>
  <si>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</si>
  <si>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</si>
  <si>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</si>
  <si>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</si>
  <si>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</si>
  <si>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</si>
  <si>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</si>
  <si>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</si>
  <si>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</si>
  <si>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</si>
  <si>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</si>
  <si>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</si>
  <si>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</si>
  <si>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</si>
  <si>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</si>
  <si>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</si>
  <si>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</si>
  <si>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</si>
  <si>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</si>
  <si>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</si>
  <si>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</si>
  <si>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</si>
  <si>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</si>
  <si>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</si>
  <si>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</si>
  <si>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</si>
  <si>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</si>
  <si>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</si>
  <si>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</si>
  <si>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</si>
  <si>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</si>
  <si>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</si>
  <si>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</si>
  <si>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</si>
  <si>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</si>
  <si>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</si>
  <si>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</si>
  <si>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</si>
  <si>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</si>
  <si>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</si>
  <si>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</si>
  <si>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</si>
  <si>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</si>
  <si>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</si>
  <si>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</si>
  <si>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</si>
  <si>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</si>
  <si>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</si>
  <si>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</si>
  <si>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</si>
  <si>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</si>
  <si>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</si>
  <si>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</si>
  <si>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</si>
  <si>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</si>
  <si>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</si>
  <si>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</si>
  <si>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</si>
  <si>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</si>
  <si>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</si>
  <si>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</si>
  <si>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</si>
  <si>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</si>
  <si>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</si>
  <si>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</si>
  <si>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</si>
  <si>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</si>
  <si>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</si>
  <si>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</si>
  <si>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</si>
  <si>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</si>
  <si>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</si>
  <si>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</si>
  <si>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</si>
  <si>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</si>
  <si>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</si>
  <si>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</si>
  <si>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</si>
  <si>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</si>
  <si>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</si>
  <si>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</si>
  <si>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</si>
  <si>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</si>
  <si>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</si>
  <si>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</si>
  <si>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</si>
  <si>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</si>
  <si>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</si>
  <si>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</si>
  <si>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</si>
  <si>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</si>
  <si>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</si>
  <si>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</si>
  <si>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</si>
  <si>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</si>
  <si>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</si>
  <si>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</si>
  <si>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</si>
  <si>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</si>
  <si>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</si>
  <si>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</si>
  <si>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</si>
  <si>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</si>
  <si>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</si>
  <si>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</si>
  <si>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</si>
  <si>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</si>
  <si>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</si>
  <si>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</si>
  <si>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</si>
  <si>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</si>
  <si>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</si>
  <si>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</si>
  <si>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</si>
  <si>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</si>
  <si>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</si>
  <si>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</si>
  <si>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</si>
  <si>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</si>
  <si>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</si>
  <si>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</si>
  <si>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</si>
  <si>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</si>
  <si>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</si>
  <si>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</si>
  <si>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</si>
  <si>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</si>
  <si>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</si>
  <si>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</si>
  <si>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</si>
  <si>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</si>
  <si>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</si>
  <si>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</si>
  <si>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</si>
  <si>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</si>
  <si>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</si>
  <si>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</si>
  <si>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</si>
  <si>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</si>
  <si>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</si>
  <si>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</si>
  <si>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</si>
  <si>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</si>
  <si>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</si>
  <si>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</si>
  <si>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</si>
  <si>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</si>
  <si>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</si>
  <si>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</si>
  <si>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</si>
  <si>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</si>
  <si>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</si>
  <si>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</si>
  <si>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</si>
  <si>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</si>
  <si>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</si>
  <si>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</si>
  <si>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</si>
  <si>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</si>
  <si>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</si>
  <si>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</si>
  <si>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</si>
  <si>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</si>
  <si>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</si>
  <si>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</si>
  <si>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</si>
  <si>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</si>
  <si>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</si>
  <si>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</si>
  <si>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</si>
  <si>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</si>
  <si>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</si>
  <si>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</si>
  <si>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</si>
  <si>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</si>
  <si>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</si>
  <si>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</si>
  <si>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</si>
  <si>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</si>
  <si>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</si>
  <si>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</si>
  <si>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</si>
  <si>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</si>
  <si>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</si>
  <si>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</si>
  <si>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</si>
  <si>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</si>
  <si>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</si>
  <si>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</si>
  <si>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</si>
  <si>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</si>
  <si>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</si>
  <si>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</si>
  <si>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</si>
  <si>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</si>
  <si>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</si>
  <si>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</si>
  <si>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</si>
  <si>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</si>
  <si>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</si>
  <si>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</si>
  <si>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</si>
  <si>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</si>
  <si>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</si>
  <si>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</si>
  <si>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</si>
  <si>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</si>
  <si>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</si>
  <si>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</si>
  <si>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</si>
  <si>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</si>
  <si>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</si>
  <si>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</si>
  <si>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</si>
  <si>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</si>
  <si>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</si>
  <si>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</si>
  <si>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</si>
  <si>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</si>
  <si>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</si>
  <si>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</si>
  <si>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</si>
  <si>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</si>
  <si>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</si>
  <si>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</si>
  <si>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</si>
  <si>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</si>
  <si>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</si>
  <si>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</si>
  <si>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</si>
  <si>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</si>
  <si>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</si>
  <si>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</si>
  <si>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</si>
  <si>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</si>
  <si>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</si>
  <si>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</si>
  <si>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</si>
  <si>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</si>
  <si>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</si>
  <si>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</si>
  <si>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</si>
  <si>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</si>
  <si>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</si>
  <si>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</si>
  <si>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</si>
  <si>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</si>
  <si>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</si>
  <si>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</si>
  <si>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</si>
  <si>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</si>
  <si>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</si>
  <si>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</si>
  <si>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</si>
  <si>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</si>
  <si>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</si>
  <si>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</si>
  <si>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</si>
  <si>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</si>
  <si>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</si>
  <si>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</si>
  <si>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</si>
  <si>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</si>
  <si>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</si>
  <si>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</si>
  <si>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</si>
  <si>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</si>
  <si>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</si>
  <si>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</si>
  <si>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</si>
  <si>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</si>
  <si>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</si>
  <si>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</si>
  <si>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</si>
  <si>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</si>
  <si>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</si>
  <si>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</si>
  <si>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</si>
  <si>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</si>
  <si>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</si>
  <si>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</si>
  <si>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</si>
  <si>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</si>
  <si>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</si>
  <si>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</si>
  <si>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</si>
  <si>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</si>
  <si>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</si>
  <si>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</si>
  <si>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</si>
  <si>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</si>
  <si>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</si>
  <si>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</si>
  <si>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</si>
  <si>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</si>
  <si>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</si>
  <si>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</si>
  <si>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</si>
  <si>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</si>
  <si>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</si>
  <si>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</si>
  <si>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</si>
  <si>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</si>
  <si>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</si>
  <si>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</si>
  <si>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</si>
  <si>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</si>
  <si>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</si>
  <si>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</si>
  <si>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</si>
  <si>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</si>
  <si>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</si>
  <si>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</si>
  <si>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</si>
  <si>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</si>
  <si>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</si>
  <si>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</si>
  <si>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</si>
  <si>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</si>
  <si>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</si>
  <si>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</si>
  <si>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</si>
  <si>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</si>
  <si>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</si>
  <si>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</si>
  <si>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</si>
  <si>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</si>
  <si>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</si>
  <si>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</si>
  <si>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</si>
  <si>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</si>
  <si>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</si>
  <si>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</si>
  <si>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</si>
  <si>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</si>
  <si>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</si>
  <si>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</si>
  <si>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</si>
  <si>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</si>
  <si>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</si>
  <si>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</si>
  <si>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</si>
  <si>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</si>
  <si>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</si>
  <si>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</si>
  <si>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</si>
  <si>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</si>
  <si>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</si>
  <si>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</si>
  <si>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</si>
  <si>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</si>
  <si>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</si>
  <si>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</si>
  <si>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</si>
  <si>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</si>
  <si>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</si>
  <si>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</si>
  <si>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</si>
  <si>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</si>
  <si>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</si>
  <si>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</si>
  <si>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</si>
  <si>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</si>
  <si>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</si>
  <si>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</si>
  <si>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</si>
  <si>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</si>
  <si>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</si>
  <si>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</si>
  <si>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</si>
  <si>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</si>
  <si>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</si>
  <si>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</si>
  <si>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</si>
  <si>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</si>
  <si>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</si>
  <si>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</si>
  <si>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</si>
  <si>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</si>
  <si>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</si>
  <si>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</si>
  <si>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</si>
  <si>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</si>
  <si>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</si>
  <si>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</si>
  <si>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</si>
  <si>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</si>
  <si>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</si>
  <si>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</si>
  <si>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</si>
  <si>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</si>
  <si>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</si>
  <si>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</si>
  <si>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</si>
  <si>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</si>
  <si>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</si>
  <si>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</si>
  <si>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</si>
  <si>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</si>
  <si>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</si>
  <si>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</si>
  <si>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</si>
  <si>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</si>
  <si>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</si>
  <si>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</si>
  <si>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</si>
  <si>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</si>
  <si>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</si>
  <si>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</si>
  <si>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</si>
  <si>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</si>
  <si>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</si>
  <si>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</si>
  <si>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</si>
  <si>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</si>
  <si>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</si>
  <si>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</si>
  <si>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</si>
  <si>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</si>
  <si>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</si>
  <si>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</si>
  <si>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</si>
  <si>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</si>
  <si>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</si>
  <si>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</si>
  <si>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</si>
  <si>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</si>
  <si>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</si>
  <si>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</si>
  <si>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</si>
  <si>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</si>
  <si>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</si>
  <si>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</si>
  <si>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</si>
  <si>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</si>
  <si>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</si>
  <si>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</si>
  <si>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</si>
  <si>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</si>
  <si>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</si>
  <si>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</si>
  <si>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</si>
  <si>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</si>
  <si>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</si>
  <si>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</si>
  <si>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</si>
  <si>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</si>
  <si>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</si>
  <si>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</si>
  <si>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</si>
  <si>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</si>
  <si>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</si>
  <si>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</si>
  <si>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</si>
  <si>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</si>
  <si>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</si>
  <si>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</si>
  <si>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</si>
  <si>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</si>
  <si>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</si>
  <si>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</si>
  <si>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</si>
  <si>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</si>
  <si>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</si>
  <si>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</si>
  <si>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</si>
  <si>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</si>
  <si>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</si>
  <si>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</si>
  <si>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</si>
  <si>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</si>
  <si>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</si>
  <si>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</si>
  <si>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</si>
  <si>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</si>
  <si>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</si>
  <si>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</si>
  <si>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</si>
  <si>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</si>
  <si>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</si>
  <si>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</si>
  <si>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</si>
  <si>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</si>
  <si>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</si>
  <si>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</si>
  <si>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</si>
  <si>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</si>
  <si>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</si>
  <si>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</si>
  <si>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</si>
  <si>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</si>
  <si>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</si>
  <si>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</si>
  <si>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</si>
  <si>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</si>
  <si>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</si>
  <si>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</si>
  <si>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</si>
  <si>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</si>
  <si>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</si>
  <si>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</si>
  <si>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</si>
  <si>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</si>
  <si>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</si>
  <si>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</si>
  <si>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</si>
  <si>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</si>
  <si>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</si>
  <si>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</si>
  <si>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</si>
  <si>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</si>
  <si>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</si>
  <si>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</si>
  <si>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</si>
  <si>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</si>
  <si>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</si>
  <si>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</si>
  <si>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</si>
  <si>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</si>
  <si>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</si>
  <si>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</si>
  <si>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</si>
  <si>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</si>
  <si>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</si>
  <si>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</si>
  <si>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</si>
  <si>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</si>
  <si>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</si>
  <si>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</si>
  <si>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</si>
  <si>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</si>
  <si>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</si>
  <si>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</si>
  <si>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</si>
  <si>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</si>
  <si>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</si>
  <si>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</si>
  <si>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</si>
  <si>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</si>
  <si>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</si>
  <si>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</si>
  <si>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</si>
  <si>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</si>
  <si>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</si>
  <si>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</si>
  <si>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</si>
  <si>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</si>
  <si>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</si>
  <si>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</si>
  <si>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</si>
  <si>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</si>
  <si>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</si>
  <si>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</si>
  <si>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</si>
  <si>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</si>
  <si>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</si>
  <si>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</si>
  <si>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</si>
  <si>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</si>
  <si>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</si>
  <si>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</si>
  <si>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</si>
  <si>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</si>
  <si>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</si>
  <si>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</si>
  <si>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</si>
  <si>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</si>
  <si>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</si>
  <si>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</si>
  <si>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</si>
  <si>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</si>
  <si>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</si>
  <si>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</si>
  <si>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</si>
  <si>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</si>
  <si>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</si>
  <si>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</si>
  <si>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</si>
  <si>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</si>
  <si>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</si>
  <si>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</si>
  <si>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</si>
  <si>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</si>
  <si>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</si>
  <si>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</si>
  <si>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</si>
  <si>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</si>
  <si>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</si>
  <si>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</si>
  <si>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</si>
  <si>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</si>
  <si>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</si>
  <si>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</si>
  <si>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</si>
  <si>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</si>
  <si>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</si>
  <si>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</si>
  <si>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</si>
  <si>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</si>
  <si>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</si>
  <si>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</si>
  <si>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</si>
  <si>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</si>
  <si>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</si>
  <si>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</si>
  <si>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</si>
  <si>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</si>
  <si>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</si>
  <si>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</si>
  <si>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</si>
  <si>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</si>
  <si>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</si>
  <si>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</si>
  <si>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</si>
  <si>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</si>
  <si>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</si>
  <si>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</si>
  <si>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</si>
  <si>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</si>
  <si>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</si>
  <si>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</si>
  <si>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</si>
  <si>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</si>
  <si>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</si>
  <si>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</si>
  <si>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</si>
  <si>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</si>
  <si>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</si>
  <si>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</si>
  <si>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</si>
  <si>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</si>
  <si>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</si>
  <si>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</si>
  <si>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</si>
  <si>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</si>
  <si>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</si>
  <si>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</si>
  <si>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</si>
  <si>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</si>
  <si>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</si>
  <si>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</si>
  <si>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</si>
  <si>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</si>
  <si>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</si>
  <si>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</si>
  <si>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</si>
  <si>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</si>
  <si>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</si>
  <si>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</si>
  <si>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</si>
  <si>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</si>
  <si>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</si>
  <si>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</si>
  <si>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</si>
  <si>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</si>
  <si>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</si>
  <si>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</si>
  <si>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</si>
  <si>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</si>
  <si>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</si>
  <si>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</si>
  <si>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</si>
  <si>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</si>
  <si>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</si>
  <si>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</si>
  <si>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</si>
  <si>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</si>
  <si>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</si>
  <si>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</si>
  <si>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</si>
  <si>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</si>
  <si>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</si>
  <si>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</si>
  <si>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</si>
  <si>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</si>
  <si>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</si>
  <si>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</si>
  <si>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</si>
  <si>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</si>
  <si>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</si>
  <si>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</si>
  <si>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</si>
  <si>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</si>
  <si>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</si>
  <si>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</si>
  <si>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</si>
  <si>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</si>
  <si>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</si>
  <si>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</si>
  <si>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</si>
  <si>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</si>
  <si>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</si>
  <si>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</si>
  <si>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</si>
  <si>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</si>
  <si>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</si>
  <si>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</si>
  <si>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</si>
  <si>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</si>
  <si>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</si>
  <si>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</si>
  <si>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</si>
  <si>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</si>
  <si>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</si>
  <si>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</si>
  <si>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</si>
  <si>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</si>
  <si>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</si>
  <si>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</si>
  <si>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</si>
  <si>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</si>
  <si>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</si>
  <si>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</si>
  <si>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</si>
  <si>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</si>
  <si>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</si>
  <si>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</si>
  <si>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</si>
  <si>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</si>
  <si>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</si>
  <si>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</si>
  <si>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</si>
  <si>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</si>
  <si>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</si>
  <si>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</si>
  <si>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</si>
  <si>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</si>
  <si>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</si>
  <si>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</si>
  <si>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</si>
  <si>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</si>
  <si>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</si>
  <si>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</si>
  <si>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</si>
  <si>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</si>
  <si>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</si>
  <si>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</si>
  <si>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</si>
  <si>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</si>
  <si>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</si>
  <si>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</si>
  <si>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</si>
  <si>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</si>
  <si>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</si>
  <si>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</si>
  <si>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</si>
  <si>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</si>
  <si>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</si>
  <si>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</si>
  <si>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</si>
  <si>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</si>
  <si>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</si>
  <si>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</si>
  <si>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</si>
  <si>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</si>
  <si>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</si>
  <si>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</si>
  <si>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</si>
  <si>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</si>
  <si>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</si>
  <si>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</si>
  <si>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</si>
  <si>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</si>
  <si>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</si>
  <si>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</si>
  <si>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</si>
  <si>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</si>
  <si>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</si>
  <si>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</si>
  <si>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</si>
  <si>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</si>
  <si>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</si>
  <si>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</si>
  <si>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</si>
  <si>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</si>
  <si>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</si>
  <si>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</si>
  <si>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</si>
  <si>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</si>
  <si>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</si>
  <si>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</si>
  <si>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</si>
  <si>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</si>
  <si>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</si>
  <si>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</si>
  <si>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</si>
  <si>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</si>
  <si>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</si>
  <si>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</si>
  <si>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</si>
  <si>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</si>
  <si>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</si>
  <si>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</si>
  <si>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</si>
  <si>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</si>
  <si>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</si>
  <si>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</si>
  <si>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</si>
  <si>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</si>
  <si>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</si>
  <si>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</si>
  <si>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</si>
  <si>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</si>
  <si>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</si>
  <si>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</si>
  <si>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</si>
  <si>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</si>
  <si>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</si>
  <si>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</si>
  <si>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</si>
  <si>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</si>
  <si>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</si>
  <si>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</si>
  <si>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</si>
  <si>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</si>
  <si>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</si>
  <si>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</si>
  <si>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</si>
  <si>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</si>
  <si>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</si>
  <si>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</si>
  <si>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</si>
  <si>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</si>
  <si>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</si>
  <si>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</si>
  <si>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</si>
  <si>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</si>
  <si>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</si>
  <si>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</si>
  <si>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</si>
  <si>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</si>
  <si>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</si>
  <si>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</si>
  <si>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</si>
  <si>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</si>
  <si>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</si>
  <si>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</si>
  <si>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</si>
  <si>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</si>
  <si>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</si>
  <si>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</si>
  <si>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</si>
  <si>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</si>
  <si>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</si>
  <si>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</si>
  <si>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</si>
  <si>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</si>
  <si>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</si>
  <si>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</si>
  <si>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</si>
  <si>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</si>
  <si>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</si>
  <si>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</si>
  <si>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</si>
  <si>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</si>
  <si>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</si>
  <si>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</si>
  <si>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</si>
  <si>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</si>
  <si>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</si>
  <si>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</si>
  <si>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</si>
  <si>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</si>
  <si>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</si>
  <si>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</si>
  <si>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</si>
  <si>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</si>
  <si>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</si>
  <si>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</si>
  <si>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</si>
  <si>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</si>
  <si>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</si>
  <si>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</si>
  <si>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</si>
  <si>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</si>
  <si>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</si>
  <si>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</si>
  <si>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</si>
  <si>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</si>
  <si>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</si>
  <si>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</si>
  <si>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</si>
  <si>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</si>
  <si>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</si>
  <si>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</si>
  <si>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</si>
  <si>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</si>
  <si>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</si>
  <si>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</si>
  <si>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</si>
  <si>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</si>
  <si>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</si>
  <si>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</si>
  <si>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</si>
  <si>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</si>
  <si>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</si>
  <si>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</si>
  <si>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</si>
  <si>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</si>
  <si>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</si>
  <si>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</si>
  <si>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</si>
  <si>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</si>
  <si>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</si>
  <si>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</si>
  <si>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</si>
  <si>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</si>
  <si>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</si>
  <si>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</si>
  <si>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</si>
  <si>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</si>
  <si>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</si>
  <si>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</si>
  <si>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</si>
  <si>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</si>
  <si>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</si>
  <si>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</si>
  <si>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</si>
  <si>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</si>
  <si>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</si>
  <si>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</si>
  <si>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</si>
  <si>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</si>
  <si>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</si>
  <si>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</si>
  <si>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</si>
  <si>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</si>
  <si>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</si>
  <si>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</si>
  <si>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</si>
  <si>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</si>
  <si>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</si>
  <si>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</si>
  <si>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</si>
  <si>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</si>
  <si>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</si>
  <si>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</si>
  <si>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</si>
  <si>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</si>
  <si>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</si>
  <si>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</si>
  <si>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</si>
  <si>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</si>
  <si>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</si>
  <si>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</si>
  <si>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</si>
  <si>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</si>
  <si>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</si>
  <si>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</si>
  <si>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</si>
  <si>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</si>
  <si>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</si>
  <si>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</si>
  <si>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</si>
  <si>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</si>
  <si>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</si>
  <si>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</si>
  <si>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</si>
  <si>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</si>
  <si>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</si>
  <si>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</si>
  <si>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</si>
  <si>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</si>
  <si>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</si>
  <si>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</si>
  <si>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</si>
  <si>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</si>
  <si>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</si>
  <si>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</si>
  <si>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</si>
  <si>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</si>
  <si>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</si>
  <si>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</si>
  <si>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</si>
  <si>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</si>
  <si>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</si>
  <si>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</si>
  <si>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</si>
  <si>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</si>
  <si>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</si>
  <si>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</si>
  <si>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</si>
  <si>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</si>
  <si>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</si>
  <si>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</si>
  <si>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</si>
  <si>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</si>
  <si>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</si>
  <si>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</si>
  <si>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</si>
  <si>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</si>
  <si>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</si>
  <si>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</si>
  <si>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</si>
  <si>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</si>
  <si>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</si>
  <si>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</si>
  <si>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</si>
  <si>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</si>
  <si>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</si>
  <si>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</si>
  <si>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</si>
  <si>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</si>
  <si>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</si>
  <si>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</si>
  <si>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</si>
  <si>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</si>
  <si>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</si>
  <si>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</si>
  <si>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</si>
  <si>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</si>
  <si>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</si>
  <si>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</si>
  <si>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</si>
  <si>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</si>
  <si>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</si>
  <si>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</si>
  <si>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</si>
  <si>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</si>
  <si>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</si>
  <si>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</si>
  <si>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</si>
  <si>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</si>
  <si>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</si>
  <si>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</si>
  <si>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</si>
  <si>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</si>
  <si>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</si>
  <si>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</si>
  <si>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</si>
  <si>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</si>
  <si>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</si>
  <si>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</si>
  <si>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</si>
  <si>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</si>
  <si>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</si>
  <si>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</si>
  <si>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</si>
  <si>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</si>
  <si>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</si>
  <si>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</si>
  <si>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</si>
  <si>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</si>
  <si>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</si>
  <si>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</si>
  <si>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</si>
  <si>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</si>
  <si>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</si>
  <si>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</si>
  <si>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</si>
  <si>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</si>
  <si>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</si>
  <si>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</si>
  <si>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</si>
  <si>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</si>
  <si>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</si>
  <si>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</si>
  <si>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</si>
  <si>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</si>
  <si>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</si>
  <si>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</si>
  <si>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</si>
  <si>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</si>
  <si>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</si>
  <si>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</si>
  <si>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</si>
  <si>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</si>
  <si>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</si>
  <si>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</si>
  <si>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</si>
  <si>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</si>
  <si>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</si>
  <si>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</si>
  <si>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</si>
  <si>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</si>
  <si>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</si>
  <si>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</si>
  <si>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</si>
  <si>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</si>
  <si>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</si>
  <si>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</si>
  <si>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</si>
  <si>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</si>
  <si>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</si>
  <si>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</si>
  <si>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</si>
  <si>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</si>
  <si>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</si>
  <si>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</si>
  <si>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</si>
  <si>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</si>
  <si>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</si>
  <si>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</si>
  <si>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</si>
  <si>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</si>
  <si>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</si>
  <si>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</si>
  <si>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</si>
  <si>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</si>
  <si>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</si>
  <si>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</si>
  <si>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</si>
  <si>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</si>
  <si>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</si>
  <si>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</si>
  <si>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</si>
  <si>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</si>
  <si>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</si>
  <si>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</si>
  <si>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</si>
  <si>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</si>
  <si>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</si>
  <si>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</si>
  <si>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</si>
  <si>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</si>
  <si>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</si>
  <si>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</si>
  <si>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</si>
  <si>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</si>
  <si>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</si>
  <si>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</si>
  <si>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</si>
  <si>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</si>
  <si>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</si>
  <si>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</si>
  <si>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</si>
  <si>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</si>
  <si>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</si>
  <si>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</si>
  <si>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</si>
  <si>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</si>
  <si>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</si>
  <si>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</si>
  <si>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</si>
  <si>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</si>
  <si>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</si>
  <si>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</si>
  <si>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</si>
  <si>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</si>
  <si>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</si>
  <si>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</si>
  <si>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</si>
  <si>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</si>
  <si>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</si>
  <si>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</si>
  <si>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</si>
  <si>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</si>
  <si>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</si>
  <si>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</si>
  <si>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</si>
  <si>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</si>
  <si>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</si>
  <si>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</si>
  <si>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</si>
  <si>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</si>
  <si>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</si>
  <si>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</si>
  <si>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</si>
  <si>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</si>
  <si>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</si>
  <si>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</si>
  <si>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</si>
  <si>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</si>
  <si>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</si>
  <si>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</si>
  <si>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</si>
  <si>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</si>
  <si>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</si>
  <si>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</si>
  <si>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</si>
  <si>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</si>
  <si>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</si>
  <si>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</si>
  <si>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</si>
  <si>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</si>
  <si>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</si>
  <si>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</si>
  <si>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</si>
  <si>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</si>
  <si>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</si>
  <si>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</si>
  <si>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</si>
  <si>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</si>
  <si>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</si>
  <si>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</si>
  <si>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</si>
  <si>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</si>
  <si>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</si>
  <si>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</si>
  <si>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</si>
  <si>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</si>
  <si>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</si>
  <si>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</si>
  <si>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</si>
  <si>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</si>
  <si>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</si>
  <si>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</si>
  <si>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</si>
  <si>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</si>
  <si>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</si>
  <si>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</si>
  <si>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</si>
  <si>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</si>
  <si>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</si>
  <si>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</si>
  <si>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</si>
  <si>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</si>
  <si>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</si>
  <si>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</si>
  <si>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</si>
  <si>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</si>
  <si>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</si>
  <si>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</si>
  <si>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</si>
  <si>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</si>
  <si>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</si>
  <si>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</si>
  <si>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</si>
  <si>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</si>
  <si>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</si>
  <si>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</si>
  <si>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</si>
  <si>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</si>
  <si>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</si>
  <si>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</si>
  <si>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</si>
  <si>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</si>
  <si>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</si>
  <si>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</si>
  <si>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</si>
  <si>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</si>
  <si>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</si>
  <si>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</si>
  <si>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</si>
  <si>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</si>
  <si>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</si>
  <si>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</si>
  <si>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</si>
  <si>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</si>
  <si>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</si>
  <si>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</si>
  <si>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</si>
  <si>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</si>
  <si>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</si>
  <si>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</si>
  <si>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</si>
  <si>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</si>
  <si>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</si>
  <si>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</si>
  <si>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</si>
  <si>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</si>
  <si>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</si>
  <si>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</si>
  <si>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</si>
  <si>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</si>
  <si>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</si>
  <si>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</si>
  <si>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</si>
  <si>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</si>
  <si>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</si>
  <si>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</si>
  <si>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</si>
  <si>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</si>
  <si>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</si>
  <si>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</si>
  <si>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</si>
  <si>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</si>
  <si>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</si>
  <si>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</si>
  <si>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</si>
  <si>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</si>
  <si>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</si>
  <si>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</si>
  <si>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</si>
  <si>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</si>
  <si>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</si>
  <si>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</si>
  <si>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</si>
  <si>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</si>
  <si>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</si>
  <si>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</si>
  <si>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</si>
  <si>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</si>
  <si>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</si>
  <si>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</si>
  <si>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</si>
  <si>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</si>
  <si>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</si>
  <si>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</si>
  <si>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</si>
  <si>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</si>
  <si>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</si>
  <si>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</si>
  <si>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</si>
  <si>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</si>
  <si>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</si>
  <si>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</si>
  <si>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</si>
  <si>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</si>
  <si>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</si>
  <si>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</si>
  <si>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</si>
  <si>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</si>
  <si>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</si>
  <si>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</si>
  <si>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</si>
  <si>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</si>
  <si>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</si>
  <si>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</si>
  <si>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</si>
  <si>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</si>
  <si>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</si>
  <si>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</si>
  <si>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</si>
  <si>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</si>
  <si>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</si>
  <si>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</si>
  <si>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</si>
  <si>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</si>
  <si>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</si>
  <si>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</si>
  <si>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</si>
  <si>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</si>
  <si>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</si>
  <si>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</si>
  <si>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</si>
  <si>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</si>
  <si>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</si>
  <si>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</si>
  <si>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</si>
  <si>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</si>
  <si>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</si>
  <si>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</si>
  <si>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</si>
  <si>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</si>
  <si>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</si>
  <si>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</si>
  <si>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</si>
  <si>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</si>
  <si>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</si>
  <si>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</si>
  <si>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</si>
  <si>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</si>
  <si>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</si>
  <si>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</si>
  <si>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</si>
  <si>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</si>
  <si>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</si>
  <si>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</si>
  <si>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</si>
  <si>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</si>
  <si>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</si>
  <si>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</si>
  <si>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</si>
  <si>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</si>
  <si>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</si>
  <si>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</si>
  <si>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</si>
  <si>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</si>
  <si>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</si>
  <si>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</si>
  <si>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</si>
  <si>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</si>
  <si>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</si>
  <si>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</si>
  <si>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</si>
  <si>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</si>
  <si>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</si>
  <si>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</si>
  <si>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</si>
  <si>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</si>
  <si>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</si>
  <si>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</si>
  <si>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</si>
  <si>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</si>
  <si>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</si>
  <si>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</si>
  <si>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</si>
  <si>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</si>
  <si>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</si>
  <si>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</si>
  <si>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</si>
  <si>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</si>
  <si>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</si>
  <si>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</si>
  <si>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</si>
  <si>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</si>
  <si>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</si>
  <si>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</si>
  <si>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</si>
  <si>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</si>
  <si>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</si>
  <si>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</si>
  <si>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</si>
  <si>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</si>
  <si>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</si>
  <si>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</si>
  <si>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</si>
  <si>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</si>
  <si>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</si>
  <si>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</si>
  <si>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</si>
  <si>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</si>
  <si>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</si>
  <si>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</si>
  <si>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</si>
  <si>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</si>
  <si>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</si>
  <si>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</si>
  <si>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</si>
  <si>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</si>
  <si>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</si>
  <si>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</si>
  <si>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</si>
  <si>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</si>
  <si>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</si>
  <si>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</si>
  <si>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</si>
  <si>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</si>
  <si>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</si>
  <si>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</si>
  <si>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</si>
  <si>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</si>
  <si>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</si>
  <si>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</si>
  <si>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</si>
  <si>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</si>
  <si>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</si>
  <si>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</si>
  <si>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</si>
  <si>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</si>
  <si>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</si>
  <si>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</si>
  <si>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</si>
  <si>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</si>
  <si>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</si>
  <si>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</si>
  <si>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</si>
  <si>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</si>
  <si>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</si>
  <si>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</si>
  <si>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</si>
  <si>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</si>
  <si>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</si>
  <si>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</si>
  <si>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</si>
  <si>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</si>
  <si>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</si>
  <si>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</si>
  <si>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</si>
  <si>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</si>
  <si>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</si>
  <si>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</si>
  <si>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</si>
  <si>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</si>
  <si>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</si>
  <si>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</si>
  <si>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</si>
  <si>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</si>
  <si>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</si>
  <si>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</si>
  <si>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</si>
  <si>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</si>
  <si>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</si>
  <si>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</si>
  <si>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</si>
  <si>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</si>
  <si>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</si>
  <si>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</si>
  <si>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</si>
  <si>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</si>
  <si>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</si>
  <si>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</si>
  <si>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</si>
  <si>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</si>
  <si>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</si>
  <si>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</si>
  <si>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</si>
  <si>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</si>
  <si>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</si>
  <si>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</si>
  <si>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</si>
  <si>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</si>
  <si>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</si>
  <si>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</si>
  <si>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</si>
  <si>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</si>
  <si>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</si>
  <si>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</si>
  <si>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</si>
  <si>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</si>
  <si>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</si>
  <si>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</si>
  <si>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</si>
  <si>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</si>
  <si>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</si>
  <si>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</si>
  <si>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</si>
  <si>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</si>
  <si>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</si>
  <si>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</si>
  <si>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</si>
  <si>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</si>
  <si>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</si>
  <si>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</si>
  <si>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</si>
  <si>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</si>
  <si>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</si>
  <si>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</si>
  <si>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</si>
  <si>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</si>
  <si>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</si>
  <si>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</si>
  <si>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</si>
  <si>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</si>
  <si>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</si>
  <si>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</si>
  <si>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</si>
  <si>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</si>
  <si>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</si>
  <si>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</si>
  <si>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</si>
  <si>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</si>
  <si>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</si>
  <si>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</si>
  <si>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</si>
  <si>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</si>
  <si>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</si>
  <si>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</si>
  <si>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</si>
  <si>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</si>
  <si>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</si>
  <si>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</si>
  <si>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</si>
  <si>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</si>
  <si>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</si>
  <si>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</si>
  <si>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</si>
  <si>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</si>
  <si>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</si>
  <si>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</si>
  <si>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</si>
  <si>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</si>
  <si>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</si>
  <si>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</si>
  <si>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</si>
  <si>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</si>
  <si>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</si>
  <si>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</si>
  <si>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</si>
  <si>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</si>
  <si>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</si>
  <si>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</si>
  <si>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</si>
  <si>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</si>
  <si>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</si>
  <si>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</si>
  <si>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</si>
  <si>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</si>
  <si>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</si>
  <si>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</si>
  <si>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</si>
  <si>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</si>
  <si>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</si>
  <si>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</si>
  <si>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</si>
  <si>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</si>
  <si>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</si>
  <si>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</si>
  <si>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</si>
  <si>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</si>
  <si>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</si>
  <si>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</si>
  <si>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</si>
  <si>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</si>
  <si>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</si>
  <si>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</si>
  <si>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</si>
  <si>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</si>
  <si>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</si>
  <si>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</si>
  <si>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</si>
  <si>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</si>
  <si>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</si>
  <si>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</si>
  <si>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</si>
  <si>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</si>
  <si>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</si>
  <si>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</si>
  <si>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</si>
  <si>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</si>
  <si>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</si>
  <si>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</si>
  <si>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</si>
  <si>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</si>
  <si>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</si>
  <si>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</si>
  <si>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</si>
  <si>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</si>
  <si>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</si>
  <si>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</si>
  <si>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</si>
  <si>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</si>
  <si>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</si>
  <si>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</si>
  <si>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</si>
  <si>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</si>
  <si>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</si>
  <si>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</si>
  <si>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</si>
  <si>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</si>
  <si>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</si>
  <si>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</si>
  <si>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</si>
  <si>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</si>
  <si>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</si>
  <si>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</si>
  <si>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</si>
  <si>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</si>
  <si>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</si>
  <si>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</si>
  <si>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</si>
  <si>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</si>
  <si>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</si>
  <si>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</si>
  <si>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</si>
  <si>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</si>
  <si>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</si>
  <si>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</si>
  <si>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</si>
  <si>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</si>
  <si>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</si>
  <si>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</si>
  <si>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</si>
  <si>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</si>
  <si>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</si>
  <si>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</si>
  <si>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</si>
  <si>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</si>
  <si>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</si>
  <si>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</si>
  <si>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</si>
  <si>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</si>
  <si>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</si>
  <si>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</si>
  <si>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</si>
  <si>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</si>
  <si>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</si>
  <si>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</si>
  <si>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</si>
  <si>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</si>
  <si>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</si>
  <si>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</si>
  <si>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</si>
  <si>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</si>
  <si>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</si>
  <si>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</si>
  <si>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</si>
  <si>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</si>
  <si>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</si>
  <si>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</si>
  <si>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</si>
  <si>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</si>
  <si>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</si>
  <si>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</si>
  <si>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</si>
  <si>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</si>
  <si>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</si>
  <si>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</si>
  <si>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</si>
  <si>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</si>
  <si>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</si>
  <si>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</si>
  <si>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</si>
  <si>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</si>
  <si>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</si>
  <si>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</si>
  <si>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</si>
  <si>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</si>
  <si>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</si>
  <si>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</si>
  <si>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</si>
  <si>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</si>
  <si>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</si>
  <si>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</si>
  <si>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</si>
  <si>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</si>
  <si>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</si>
  <si>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</si>
  <si>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</si>
  <si>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</si>
  <si>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</si>
  <si>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</si>
  <si>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</si>
  <si>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</si>
  <si>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</si>
  <si>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</si>
  <si>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</si>
  <si>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</si>
  <si>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</si>
  <si>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</si>
  <si>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</si>
  <si>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</si>
  <si>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</si>
  <si>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</si>
  <si>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</si>
  <si>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</si>
  <si>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</si>
  <si>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</si>
  <si>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</si>
  <si>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</si>
  <si>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</si>
  <si>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</si>
  <si>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</si>
  <si>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</si>
  <si>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</si>
  <si>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</si>
  <si>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</si>
  <si>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</si>
  <si>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</si>
  <si>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</si>
  <si>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</si>
  <si>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</si>
  <si>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</si>
  <si>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</si>
  <si>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</si>
  <si>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</si>
  <si>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</si>
  <si>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</si>
  <si>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</si>
  <si>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</si>
  <si>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</si>
  <si>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</si>
  <si>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</si>
  <si>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</si>
  <si>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</si>
  <si>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</si>
  <si>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</si>
  <si>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</si>
  <si>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</si>
  <si>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</si>
  <si>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</si>
  <si>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</si>
  <si>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</si>
  <si>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</si>
  <si>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</si>
  <si>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</si>
  <si>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</si>
  <si>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</si>
  <si>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</si>
  <si>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</si>
  <si>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</si>
  <si>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</si>
  <si>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</si>
  <si>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</si>
  <si>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</si>
  <si>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</si>
  <si>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</si>
  <si>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</si>
  <si>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</si>
  <si>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</si>
  <si>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</si>
  <si>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</si>
  <si>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</si>
  <si>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</si>
  <si>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</si>
  <si>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</si>
  <si>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</si>
  <si>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</si>
  <si>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</si>
  <si>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</si>
  <si>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</si>
  <si>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</si>
  <si>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</si>
  <si>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</si>
  <si>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</si>
  <si>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</si>
  <si>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</si>
  <si>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</si>
  <si>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</si>
  <si>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</si>
  <si>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</si>
  <si>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</si>
  <si>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</si>
  <si>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</si>
  <si>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</si>
  <si>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</si>
  <si>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</si>
  <si>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</si>
  <si>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</si>
  <si>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</si>
  <si>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</si>
  <si>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</si>
  <si>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</si>
  <si>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</si>
  <si>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</si>
  <si>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</si>
  <si>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</si>
  <si>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</si>
  <si>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</si>
  <si>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</si>
  <si>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</si>
  <si>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</si>
  <si>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</si>
  <si>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</si>
  <si>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</si>
  <si>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</si>
  <si>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</si>
  <si>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</si>
  <si>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</si>
  <si>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</si>
  <si>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</si>
  <si>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</si>
  <si>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</si>
  <si>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</si>
  <si>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</si>
  <si>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</si>
  <si>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</si>
  <si>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</si>
  <si>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</si>
  <si>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</si>
  <si>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</si>
  <si>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</si>
  <si>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</si>
  <si>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</si>
  <si>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</si>
  <si>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</si>
  <si>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</si>
  <si>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</si>
  <si>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</si>
  <si>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</si>
  <si>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</si>
  <si>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</si>
  <si>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</si>
  <si>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</si>
  <si>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</si>
  <si>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</si>
  <si>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</si>
  <si>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</si>
  <si>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</si>
  <si>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</si>
  <si>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</si>
  <si>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</si>
  <si>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</si>
  <si>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</si>
  <si>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</si>
  <si>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</si>
  <si>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</si>
  <si>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</si>
  <si>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</si>
  <si>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</si>
  <si>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</si>
  <si>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</si>
  <si>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</si>
  <si>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</si>
  <si>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</si>
  <si>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</si>
  <si>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</si>
  <si>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</si>
  <si>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</si>
  <si>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</si>
  <si>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</si>
  <si>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</si>
  <si>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</si>
  <si>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</si>
  <si>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</si>
  <si>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</si>
  <si>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</si>
  <si>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</si>
  <si>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</si>
  <si>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</si>
  <si>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</si>
  <si>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</si>
  <si>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</si>
  <si>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</si>
  <si>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</si>
  <si>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</si>
  <si>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</si>
  <si>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</si>
  <si>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</si>
  <si>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</si>
  <si>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</si>
  <si>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</si>
  <si>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</si>
  <si>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</si>
  <si>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</si>
  <si>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</si>
  <si>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</si>
  <si>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</si>
  <si>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</si>
  <si>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</si>
  <si>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</si>
  <si>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</si>
  <si>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</si>
  <si>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</si>
  <si>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</si>
  <si>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</si>
  <si>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</si>
  <si>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</si>
  <si>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</si>
  <si>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</si>
  <si>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</si>
  <si>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</si>
  <si>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</si>
  <si>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</si>
  <si>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</si>
  <si>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</si>
  <si>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</si>
  <si>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</si>
  <si>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</si>
  <si>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</si>
  <si>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</si>
  <si>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</si>
  <si>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</si>
  <si>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</si>
  <si>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</si>
  <si>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</si>
  <si>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</si>
  <si>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</si>
  <si>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</si>
  <si>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</si>
  <si>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</si>
  <si>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</si>
  <si>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</si>
  <si>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</si>
  <si>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</si>
  <si>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</si>
  <si>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</si>
  <si>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</si>
  <si>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</si>
  <si>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</si>
  <si>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</si>
  <si>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</si>
  <si>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</si>
  <si>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</si>
  <si>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</si>
  <si>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</si>
  <si>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</si>
  <si>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</si>
  <si>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</si>
  <si>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</si>
  <si>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</si>
  <si>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</si>
  <si>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</si>
  <si>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</si>
  <si>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</si>
  <si>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</si>
  <si>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</si>
  <si>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</si>
  <si>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</si>
  <si>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</si>
  <si>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</si>
  <si>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</si>
  <si>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</si>
  <si>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</si>
  <si>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</si>
  <si>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</si>
  <si>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</si>
  <si>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</si>
  <si>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</si>
  <si>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</si>
  <si>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</si>
  <si>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</si>
  <si>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</si>
  <si>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</si>
  <si>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</si>
  <si>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</si>
  <si>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</si>
  <si>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</si>
  <si>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</si>
  <si>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</si>
  <si>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</si>
  <si>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</si>
  <si>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</si>
  <si>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</si>
  <si>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</si>
  <si>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</si>
  <si>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</si>
  <si>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</si>
  <si>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</si>
  <si>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</si>
  <si>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</si>
  <si>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</si>
  <si>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</si>
  <si>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</si>
  <si>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</si>
  <si>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</si>
  <si>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</si>
  <si>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</si>
  <si>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</si>
  <si>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</si>
  <si>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</si>
  <si>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</si>
  <si>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</si>
  <si>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</si>
  <si>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</si>
  <si>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</si>
  <si>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</si>
  <si>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</si>
  <si>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</si>
  <si>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</si>
  <si>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</si>
  <si>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</si>
  <si>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</si>
  <si>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</si>
  <si>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</si>
  <si>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</si>
  <si>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</si>
  <si>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</si>
  <si>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</si>
  <si>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</si>
  <si>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</si>
  <si>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</si>
  <si>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</si>
  <si>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</si>
  <si>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</si>
  <si>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</si>
  <si>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</si>
  <si>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</si>
  <si>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</si>
  <si>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</si>
  <si>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</si>
  <si>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</si>
  <si>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</si>
  <si>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</si>
  <si>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</si>
  <si>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</si>
  <si>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</si>
  <si>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</si>
  <si>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</si>
  <si>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</si>
  <si>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</si>
  <si>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</si>
  <si>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</si>
  <si>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</si>
  <si>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</si>
  <si>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</si>
  <si>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</si>
  <si>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</si>
  <si>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</si>
  <si>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</si>
  <si>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</si>
  <si>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</si>
  <si>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</si>
  <si>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</si>
  <si>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</si>
  <si>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</si>
  <si>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</si>
  <si>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</si>
  <si>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</si>
  <si>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</si>
  <si>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</si>
  <si>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</si>
  <si>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</si>
  <si>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</si>
  <si>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</si>
  <si>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</si>
  <si>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</si>
  <si>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</si>
  <si>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</si>
  <si>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</si>
  <si>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</si>
  <si>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</si>
  <si>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</si>
  <si>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</si>
  <si>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</si>
  <si>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</si>
  <si>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</si>
  <si>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</si>
  <si>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</si>
  <si>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</si>
  <si>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</si>
  <si>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</si>
  <si>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</si>
  <si>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</si>
  <si>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</si>
  <si>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</si>
  <si>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</si>
  <si>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</si>
  <si>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</si>
  <si>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</si>
  <si>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</si>
  <si>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</si>
  <si>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</si>
  <si>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</si>
  <si>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</si>
  <si>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</si>
  <si>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</si>
  <si>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</si>
  <si>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</si>
  <si>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</si>
  <si>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</si>
  <si>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</si>
  <si>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</si>
  <si>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</si>
  <si>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</si>
  <si>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</si>
  <si>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</si>
  <si>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</si>
  <si>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</si>
  <si>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</si>
  <si>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</si>
  <si>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</si>
  <si>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</si>
  <si>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</si>
  <si>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</si>
  <si>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</si>
  <si>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</si>
  <si>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</si>
  <si>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</si>
  <si>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</si>
  <si>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</si>
  <si>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</si>
  <si>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</si>
  <si>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</si>
  <si>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</si>
  <si>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</si>
  <si>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</si>
  <si>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</si>
  <si>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</si>
  <si>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</si>
  <si>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</si>
  <si>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</si>
  <si>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</si>
  <si>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</si>
  <si>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</si>
  <si>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</si>
  <si>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</si>
  <si>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</si>
  <si>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</si>
  <si>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</si>
  <si>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</si>
  <si>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</si>
  <si>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</si>
  <si>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</si>
  <si>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</si>
  <si>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</si>
  <si>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</si>
  <si>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</si>
  <si>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</si>
  <si>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</si>
  <si>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</si>
  <si>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</si>
  <si>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</si>
  <si>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</si>
  <si>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</si>
  <si>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</si>
  <si>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</si>
  <si>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</si>
  <si>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</si>
  <si>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</si>
  <si>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</si>
  <si>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</si>
  <si>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</si>
  <si>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</si>
  <si>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</si>
  <si>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</si>
  <si>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</si>
  <si>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</si>
  <si>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</si>
  <si>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</si>
  <si>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</si>
  <si>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</si>
  <si>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</si>
  <si>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</si>
  <si>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</si>
  <si>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</si>
  <si>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</si>
  <si>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</si>
  <si>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</si>
  <si>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</si>
  <si>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</si>
  <si>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</si>
  <si>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</si>
  <si>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</si>
  <si>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</si>
  <si>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</si>
  <si>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</si>
  <si>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</si>
  <si>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</si>
  <si>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</si>
  <si>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</si>
  <si>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</si>
  <si>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</si>
  <si>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</si>
  <si>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</si>
  <si>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</si>
  <si>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</si>
  <si>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</si>
  <si>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</si>
  <si>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</si>
  <si>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</si>
  <si>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</si>
  <si>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</si>
  <si>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</si>
  <si>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</si>
  <si>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</si>
  <si>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</si>
  <si>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</si>
  <si>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</si>
  <si>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</si>
  <si>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</si>
  <si>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</si>
  <si>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</si>
  <si>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</si>
  <si>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</si>
  <si>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</si>
  <si>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</si>
  <si>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</si>
  <si>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</si>
  <si>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</si>
  <si>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</si>
  <si>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</si>
  <si>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</si>
  <si>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</si>
  <si>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</si>
  <si>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</si>
  <si>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</si>
  <si>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</si>
  <si>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</si>
  <si>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</si>
  <si>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</si>
  <si>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</si>
  <si>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</si>
  <si>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</si>
  <si>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</si>
  <si>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</si>
  <si>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</si>
  <si>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</si>
  <si>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</si>
  <si>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</si>
  <si>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</si>
  <si>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</si>
  <si>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</si>
  <si>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</si>
  <si>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</si>
  <si>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</si>
  <si>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</si>
  <si>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</si>
  <si>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</si>
  <si>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</si>
  <si>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</si>
  <si>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</si>
  <si>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</si>
  <si>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</si>
  <si>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</si>
  <si>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</si>
  <si>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</si>
  <si>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</si>
  <si>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</si>
  <si>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</si>
  <si>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</si>
  <si>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</si>
  <si>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</si>
  <si>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</si>
  <si>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</si>
  <si>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</si>
  <si>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</si>
  <si>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</si>
  <si>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</si>
  <si>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</si>
  <si>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</si>
  <si>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</si>
  <si>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</si>
  <si>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</si>
  <si>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</si>
  <si>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</si>
  <si>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</si>
  <si>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</si>
  <si>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</si>
  <si>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</si>
  <si>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</si>
  <si>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</si>
  <si>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</si>
  <si>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</si>
  <si>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</si>
  <si>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</si>
  <si>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</si>
  <si>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</si>
  <si>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</si>
  <si>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</si>
  <si>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</si>
  <si>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</si>
  <si>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</si>
  <si>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</si>
  <si>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</si>
  <si>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</si>
  <si>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</si>
  <si>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</si>
  <si>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</si>
  <si>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</si>
  <si>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</si>
  <si>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</si>
  <si>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</si>
  <si>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</si>
  <si>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</si>
  <si>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</si>
  <si>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</si>
  <si>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</si>
  <si>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</si>
  <si>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</si>
  <si>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</si>
  <si>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</si>
  <si>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</si>
  <si>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</si>
  <si>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</si>
  <si>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</si>
  <si>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</si>
  <si>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</si>
  <si>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</si>
  <si>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</si>
  <si>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</si>
  <si>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</si>
  <si>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</si>
  <si>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</si>
  <si>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</si>
  <si>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</si>
  <si>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</si>
  <si>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</si>
  <si>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</si>
  <si>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</si>
  <si>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</si>
  <si>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</si>
  <si>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</si>
  <si>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</si>
  <si>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</si>
  <si>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</si>
  <si>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</si>
  <si>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</si>
  <si>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</si>
  <si>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</si>
  <si>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</si>
  <si>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</si>
  <si>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</si>
  <si>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</si>
  <si>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</si>
  <si>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</si>
  <si>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</si>
  <si>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</si>
  <si>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</si>
  <si>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</si>
  <si>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</si>
  <si>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</si>
  <si>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</si>
  <si>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</si>
  <si>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</si>
  <si>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</si>
  <si>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</si>
  <si>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</si>
  <si>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</si>
  <si>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</si>
  <si>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</si>
  <si>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</si>
  <si>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</si>
  <si>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</si>
  <si>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</si>
  <si>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</si>
  <si>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</si>
  <si>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</si>
  <si>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</si>
  <si>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</si>
  <si>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</si>
  <si>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</si>
  <si>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</si>
  <si>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</si>
  <si>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</si>
  <si>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</si>
  <si>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</si>
  <si>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</si>
  <si>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</si>
  <si>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</si>
  <si>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</si>
  <si>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</si>
  <si>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</si>
  <si>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</si>
  <si>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</si>
  <si>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</si>
  <si>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</si>
  <si>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</si>
  <si>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</si>
  <si>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</si>
  <si>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</si>
  <si>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</si>
  <si>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</si>
  <si>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</si>
  <si>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</si>
  <si>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</si>
  <si>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</si>
  <si>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</si>
  <si>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</si>
  <si>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</si>
  <si>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</si>
  <si>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</si>
  <si>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</si>
  <si>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</si>
  <si>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</si>
  <si>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</si>
  <si>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</si>
  <si>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</si>
  <si>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</si>
  <si>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</si>
  <si>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</si>
  <si>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</si>
  <si>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</si>
  <si>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</si>
  <si>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</si>
  <si>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</si>
  <si>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</si>
  <si>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</si>
  <si>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</si>
  <si>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</si>
  <si>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</si>
  <si>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</si>
  <si>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</si>
  <si>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</si>
  <si>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</si>
  <si>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</si>
  <si>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</si>
  <si>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</si>
  <si>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</si>
  <si>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</si>
  <si>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</si>
  <si>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</si>
  <si>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</si>
  <si>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</si>
  <si>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</si>
  <si>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</si>
  <si>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</si>
  <si>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</si>
  <si>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</si>
  <si>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</si>
  <si>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</si>
  <si>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</si>
  <si>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</si>
  <si>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</si>
  <si>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</si>
  <si>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</si>
  <si>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</si>
  <si>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</si>
  <si>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</si>
  <si>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</si>
  <si>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</si>
  <si>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</si>
  <si>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</si>
  <si>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</si>
  <si>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</si>
  <si>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</si>
  <si>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</si>
  <si>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</si>
  <si>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</si>
  <si>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</si>
  <si>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</si>
  <si>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</si>
  <si>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</si>
  <si>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</si>
  <si>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</si>
  <si>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</si>
  <si>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</si>
  <si>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</si>
  <si>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</si>
  <si>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</si>
  <si>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</si>
  <si>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</si>
  <si>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</si>
  <si>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</si>
  <si>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</si>
  <si>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</si>
  <si>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</si>
  <si>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</si>
  <si>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</si>
  <si>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</si>
  <si>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</si>
  <si>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</si>
  <si>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</si>
  <si>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</si>
  <si>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</si>
  <si>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</si>
  <si>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</si>
  <si>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</si>
  <si>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</si>
  <si>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</si>
  <si>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</si>
  <si>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</si>
  <si>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</si>
  <si>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</si>
  <si>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</si>
  <si>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</si>
  <si>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</si>
  <si>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</si>
  <si>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</si>
  <si>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</si>
  <si>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</si>
  <si>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</si>
  <si>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</si>
  <si>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</si>
  <si>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</si>
  <si>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</si>
  <si>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</si>
  <si>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</si>
  <si>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</si>
  <si>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</si>
  <si>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</si>
  <si>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</si>
  <si>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</si>
  <si>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</si>
  <si>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</si>
  <si>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</si>
  <si>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</si>
  <si>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</si>
  <si>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</si>
  <si>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</si>
  <si>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</si>
  <si>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</si>
  <si>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</si>
  <si>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</si>
  <si>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</si>
  <si>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</si>
  <si>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</si>
  <si>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</si>
  <si>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</si>
  <si>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</si>
  <si>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</si>
  <si>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</si>
  <si>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</si>
  <si>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</si>
  <si>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</si>
  <si>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</si>
  <si>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</si>
  <si>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</si>
  <si>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</si>
  <si>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</si>
  <si>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</si>
  <si>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</si>
  <si>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</si>
  <si>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</si>
  <si>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</si>
  <si>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</si>
  <si>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</si>
  <si>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</si>
  <si>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</si>
  <si>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</si>
  <si>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</si>
  <si>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</si>
  <si>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</si>
  <si>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</si>
  <si>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</si>
  <si>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</si>
  <si>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</si>
  <si>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</si>
  <si>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</si>
  <si>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</si>
  <si>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</si>
  <si>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</si>
  <si>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</si>
  <si>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</si>
  <si>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</si>
  <si>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</si>
  <si>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</si>
  <si>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</si>
  <si>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</si>
  <si>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</si>
  <si>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</si>
  <si>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</si>
  <si>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</si>
  <si>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</si>
  <si>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</si>
  <si>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</si>
  <si>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</si>
  <si>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</si>
  <si>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</si>
  <si>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</si>
  <si>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</si>
  <si>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</si>
  <si>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</si>
  <si>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</si>
  <si>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</si>
  <si>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</si>
  <si>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</si>
  <si>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</si>
  <si>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</si>
  <si>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</si>
  <si>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</si>
  <si>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</si>
  <si>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</si>
  <si>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</si>
  <si>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</si>
  <si>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</si>
  <si>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</si>
  <si>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</si>
  <si>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</si>
  <si>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</si>
  <si>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</si>
  <si>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</si>
  <si>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</si>
  <si>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</si>
  <si>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</si>
  <si>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</si>
  <si>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</si>
  <si>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</si>
  <si>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</si>
  <si>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</si>
  <si>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</si>
  <si>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</si>
  <si>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</si>
  <si>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</si>
  <si>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</si>
  <si>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</si>
  <si>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</si>
  <si>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</si>
  <si>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</si>
  <si>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</si>
  <si>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</si>
  <si>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</si>
  <si>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</si>
  <si>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</si>
  <si>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</si>
  <si>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</si>
  <si>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</si>
  <si>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</si>
  <si>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</si>
  <si>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</si>
  <si>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</si>
  <si>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</si>
  <si>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</si>
  <si>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</si>
  <si>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</si>
  <si>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</si>
  <si>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</si>
  <si>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</si>
  <si>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</si>
  <si>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</si>
  <si>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</si>
  <si>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</si>
  <si>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</si>
  <si>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</si>
  <si>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</si>
  <si>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</si>
  <si>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</si>
  <si>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</si>
  <si>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</si>
  <si>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</si>
  <si>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</si>
  <si>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</si>
  <si>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</si>
  <si>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</si>
  <si>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</si>
  <si>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</si>
  <si>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</si>
  <si>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</si>
  <si>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</si>
  <si>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</si>
  <si>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</si>
  <si>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</si>
  <si>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</si>
  <si>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</si>
  <si>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</si>
  <si>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</si>
  <si>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</si>
  <si>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</si>
  <si>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</si>
  <si>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</si>
  <si>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</si>
  <si>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</si>
  <si>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</si>
  <si>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</si>
  <si>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</si>
  <si>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</si>
  <si>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</si>
  <si>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</si>
  <si>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</si>
  <si>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</si>
  <si>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</si>
  <si>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</si>
  <si>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</si>
  <si>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</si>
  <si>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</si>
  <si>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</si>
  <si>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</si>
  <si>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</si>
  <si>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</si>
  <si>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</si>
  <si>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</si>
  <si>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</si>
  <si>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</si>
  <si>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</si>
  <si>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</si>
  <si>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</si>
  <si>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</si>
  <si>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</si>
  <si>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</si>
  <si>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</si>
  <si>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</si>
  <si>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</si>
  <si>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</si>
  <si>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</si>
  <si>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</si>
  <si>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</si>
  <si>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</si>
  <si>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</si>
  <si>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</si>
  <si>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</si>
  <si>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</si>
  <si>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</si>
  <si>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</si>
  <si>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</si>
  <si>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</si>
  <si>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</si>
  <si>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</si>
  <si>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</si>
  <si>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</si>
  <si>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</si>
  <si>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</si>
  <si>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</si>
  <si>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</si>
  <si>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</si>
  <si>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</si>
  <si>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</si>
  <si>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</si>
  <si>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</si>
  <si>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</si>
  <si>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</si>
  <si>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</si>
  <si>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</si>
  <si>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</si>
  <si>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</si>
  <si>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</si>
  <si>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</si>
  <si>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</si>
  <si>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</si>
  <si>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</si>
  <si>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</si>
  <si>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</si>
  <si>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</si>
  <si>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</si>
  <si>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</si>
  <si>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</si>
  <si>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</si>
  <si>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</si>
  <si>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</si>
  <si>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</si>
  <si>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</si>
  <si>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</si>
  <si>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</si>
  <si>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</si>
  <si>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</si>
  <si>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</si>
  <si>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</si>
  <si>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</si>
  <si>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</si>
  <si>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</si>
  <si>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</si>
  <si>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</si>
  <si>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</si>
  <si>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</si>
  <si>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</si>
  <si>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</si>
  <si>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</si>
  <si>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</si>
  <si>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</si>
  <si>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</si>
  <si>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</si>
  <si>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</si>
  <si>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</si>
  <si>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</si>
  <si>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</si>
  <si>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</si>
  <si>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</si>
  <si>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</si>
  <si>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</si>
  <si>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</si>
  <si>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</si>
  <si>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</si>
  <si>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</si>
  <si>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</si>
  <si>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</si>
  <si>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</si>
  <si>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</si>
  <si>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</si>
  <si>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</si>
  <si>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</si>
  <si>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</si>
  <si>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</si>
  <si>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</si>
  <si>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</si>
  <si>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</si>
  <si>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</si>
  <si>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</si>
  <si>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</si>
  <si>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</si>
  <si>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</si>
  <si>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</si>
  <si>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</si>
  <si>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</si>
  <si>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</si>
  <si>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</si>
  <si>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</si>
  <si>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</si>
  <si>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</si>
  <si>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</si>
  <si>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</si>
  <si>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</si>
  <si>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</si>
  <si>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</si>
  <si>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</si>
  <si>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</si>
  <si>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</si>
  <si>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</si>
  <si>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</si>
  <si>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</si>
  <si>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</si>
  <si>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</si>
  <si>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</si>
  <si>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</si>
  <si>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</si>
  <si>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</si>
  <si>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</si>
  <si>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</si>
  <si>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</si>
  <si>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</si>
  <si>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</si>
  <si>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</si>
  <si>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</si>
  <si>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</si>
  <si>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</si>
  <si>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</si>
  <si>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</si>
  <si>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</si>
  <si>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</si>
  <si>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</si>
  <si>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</si>
  <si>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</si>
  <si>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</si>
  <si>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</si>
  <si>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</si>
  <si>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</si>
  <si>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</si>
  <si>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</si>
  <si>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</si>
  <si>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</si>
  <si>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</si>
  <si>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</si>
  <si>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</si>
  <si>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</si>
  <si>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</si>
  <si>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</si>
  <si>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</si>
  <si>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</si>
  <si>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</si>
  <si>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</si>
  <si>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</si>
  <si>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</si>
  <si>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</si>
  <si>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</si>
  <si>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</si>
  <si>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</si>
  <si>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</si>
  <si>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</si>
  <si>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</si>
  <si>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</si>
  <si>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</si>
  <si>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</si>
  <si>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</si>
  <si>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</si>
  <si>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</si>
  <si>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</si>
  <si>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</si>
  <si>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</si>
  <si>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</si>
  <si>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</si>
  <si>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</si>
  <si>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</si>
  <si>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</si>
  <si>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</si>
  <si>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</si>
  <si>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</si>
  <si>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</si>
  <si>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</si>
  <si>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</si>
  <si>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</si>
  <si>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</si>
  <si>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</si>
  <si>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</si>
  <si>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</si>
  <si>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</si>
  <si>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</si>
  <si>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</si>
  <si>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</si>
  <si>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</si>
  <si>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</si>
  <si>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</si>
  <si>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</si>
  <si>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</si>
  <si>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</si>
  <si>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</si>
  <si>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</si>
  <si>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</si>
  <si>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</si>
  <si>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</si>
  <si>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</si>
  <si>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</si>
  <si>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</si>
  <si>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</si>
  <si>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</si>
  <si>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</si>
  <si>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</si>
  <si>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</si>
  <si>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</si>
  <si>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</si>
  <si>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</si>
  <si>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</si>
  <si>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</si>
  <si>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</si>
  <si>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</si>
  <si>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</si>
  <si>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</si>
  <si>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</si>
  <si>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</si>
  <si>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</si>
  <si>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</si>
  <si>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</si>
  <si>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</si>
  <si>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</si>
  <si>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</si>
  <si>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</si>
  <si>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</si>
  <si>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</si>
  <si>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</si>
  <si>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</si>
  <si>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</si>
  <si>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</si>
  <si>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</si>
  <si>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</si>
  <si>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</si>
  <si>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</si>
  <si>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</si>
  <si>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</si>
  <si>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</si>
  <si>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</si>
  <si>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</si>
  <si>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</si>
  <si>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</si>
  <si>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</si>
  <si>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</si>
  <si>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</si>
  <si>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</si>
  <si>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</si>
  <si>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</si>
  <si>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</si>
  <si>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</si>
  <si>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</si>
  <si>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</si>
  <si>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</si>
  <si>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</si>
  <si>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</si>
  <si>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</si>
  <si>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</si>
  <si>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</si>
  <si>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</si>
  <si>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</si>
  <si>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</si>
  <si>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</si>
  <si>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</si>
  <si>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</si>
  <si>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</si>
  <si>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</si>
  <si>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</si>
  <si>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</si>
  <si>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</si>
  <si>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</si>
  <si>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</si>
  <si>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</si>
  <si>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</si>
  <si>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</si>
  <si>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</si>
  <si>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</si>
  <si>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</si>
  <si>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</si>
  <si>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</si>
  <si>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</si>
  <si>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</si>
  <si>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</si>
  <si>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</si>
  <si>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</si>
  <si>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</si>
  <si>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</si>
  <si>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</si>
  <si>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</si>
  <si>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</si>
  <si>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</si>
  <si>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</si>
  <si>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</si>
  <si>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</si>
  <si>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</si>
  <si>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</si>
  <si>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</si>
  <si>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</si>
  <si>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</si>
  <si>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</si>
  <si>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</si>
  <si>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</si>
  <si>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</si>
  <si>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</si>
  <si>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</si>
  <si>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</si>
  <si>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</si>
  <si>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</si>
  <si>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</si>
  <si>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</si>
  <si>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</si>
  <si>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</si>
  <si>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</si>
  <si>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</si>
  <si>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</si>
  <si>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</si>
  <si>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</si>
  <si>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</si>
  <si>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</si>
  <si>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</si>
  <si>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</si>
  <si>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</si>
  <si>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</si>
  <si>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</si>
  <si>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</si>
  <si>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</si>
  <si>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</si>
  <si>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</si>
  <si>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</si>
  <si>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</si>
  <si>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</si>
  <si>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</si>
  <si>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</si>
  <si>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</si>
  <si>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</si>
  <si>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</si>
  <si>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</si>
  <si>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</si>
  <si>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</si>
  <si>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</si>
  <si>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</si>
  <si>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</si>
  <si>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</si>
  <si>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</si>
  <si>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</si>
  <si>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</si>
  <si>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</si>
  <si>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</si>
  <si>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</si>
  <si>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</si>
  <si>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</si>
  <si>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</si>
  <si>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</si>
  <si>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</si>
  <si>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</si>
  <si>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</si>
  <si>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</si>
  <si>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</si>
  <si>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</si>
  <si>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</si>
  <si>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</si>
  <si>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</si>
  <si>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</si>
  <si>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</si>
  <si>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</si>
  <si>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</si>
  <si>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</si>
  <si>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</si>
  <si>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</si>
  <si>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</si>
  <si>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</si>
  <si>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</si>
  <si>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</si>
  <si>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</si>
  <si>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</si>
  <si>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</si>
  <si>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</si>
  <si>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</si>
  <si>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</si>
  <si>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</si>
  <si>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</si>
  <si>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</si>
  <si>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</si>
  <si>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</si>
  <si>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</si>
  <si>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</si>
  <si>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</si>
  <si>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</si>
  <si>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</si>
  <si>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</si>
  <si>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</si>
  <si>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</si>
  <si>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</si>
  <si>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</si>
  <si>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</si>
  <si>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</si>
  <si>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</si>
  <si>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</si>
  <si>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</si>
  <si>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</si>
  <si>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</si>
  <si>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</si>
  <si>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</si>
  <si>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</si>
  <si>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</si>
  <si>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</si>
  <si>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</si>
  <si>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</si>
  <si>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</si>
  <si>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</si>
  <si>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</si>
  <si>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</si>
  <si>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</si>
  <si>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</si>
  <si>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</si>
  <si>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</si>
  <si>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</si>
  <si>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</si>
  <si>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</si>
  <si>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</si>
  <si>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</si>
  <si>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</si>
  <si>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</si>
  <si>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</si>
  <si>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</si>
  <si>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</si>
  <si>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</si>
  <si>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</si>
  <si>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</si>
  <si>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</si>
  <si>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</si>
  <si>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</si>
  <si>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</si>
  <si>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</si>
  <si>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</si>
  <si>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</si>
  <si>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</si>
  <si>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</si>
  <si>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</si>
  <si>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</si>
  <si>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</si>
  <si>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</si>
  <si>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</si>
  <si>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</si>
  <si>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</si>
  <si>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</si>
  <si>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</si>
  <si>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</si>
  <si>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</si>
  <si>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</si>
  <si>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</si>
  <si>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</si>
  <si>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</si>
  <si>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</si>
  <si>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</si>
  <si>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</si>
  <si>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</si>
  <si>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</si>
  <si>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</si>
  <si>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</si>
  <si>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</si>
  <si>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</si>
  <si>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</si>
  <si>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</si>
  <si>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</si>
  <si>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</si>
  <si>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</si>
  <si>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</si>
  <si>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</si>
  <si>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</si>
  <si>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</si>
  <si>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</si>
  <si>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</si>
  <si>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</si>
  <si>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</si>
  <si>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</si>
  <si>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</si>
  <si>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</si>
  <si>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</si>
  <si>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</si>
  <si>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</si>
  <si>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</si>
  <si>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</si>
  <si>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</si>
  <si>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</si>
  <si>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</si>
  <si>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</si>
  <si>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</si>
  <si>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</si>
  <si>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</si>
  <si>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</si>
  <si>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</si>
  <si>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</si>
  <si>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</si>
  <si>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</si>
  <si>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</si>
  <si>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</si>
  <si>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</si>
  <si>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</si>
  <si>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</si>
  <si>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</si>
  <si>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</si>
  <si>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</si>
  <si>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</si>
  <si>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</si>
  <si>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</si>
  <si>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</si>
  <si>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</si>
  <si>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</si>
  <si>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</si>
  <si>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</si>
  <si>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</si>
  <si>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</si>
  <si>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</si>
  <si>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</si>
  <si>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</si>
  <si>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</si>
  <si>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</si>
  <si>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</si>
  <si>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</si>
  <si>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</si>
  <si>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</si>
  <si>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</si>
  <si>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</si>
  <si>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</si>
  <si>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</si>
  <si>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</si>
  <si>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</si>
  <si>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</si>
  <si>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</si>
  <si>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</si>
  <si>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</si>
  <si>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</si>
  <si>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</si>
  <si>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</si>
  <si>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</si>
  <si>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</si>
  <si>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</si>
  <si>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</si>
  <si>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</si>
  <si>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</si>
  <si>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</si>
  <si>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</si>
  <si>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</si>
  <si>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</si>
  <si>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</si>
  <si>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</si>
  <si>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</si>
  <si>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</si>
  <si>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</si>
  <si>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</si>
  <si>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</si>
  <si>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</si>
  <si>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</si>
  <si>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</si>
  <si>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</si>
  <si>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</si>
  <si>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</si>
  <si>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</si>
  <si>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</si>
  <si>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</si>
  <si>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</si>
  <si>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</si>
  <si>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</si>
  <si>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</si>
  <si>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</si>
  <si>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</si>
  <si>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</si>
  <si>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</si>
  <si>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</si>
  <si>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</si>
  <si>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</si>
  <si>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</si>
  <si>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</si>
  <si>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</si>
  <si>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</si>
  <si>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</si>
  <si>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</si>
  <si>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</si>
  <si>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</si>
  <si>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</si>
  <si>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</si>
  <si>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</si>
  <si>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</si>
  <si>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</si>
  <si>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</si>
  <si>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</si>
  <si>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</si>
  <si>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</si>
  <si>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</si>
  <si>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</si>
  <si>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</si>
  <si>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</si>
  <si>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</si>
  <si>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</si>
  <si>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</si>
  <si>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</si>
  <si>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</si>
  <si>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</si>
  <si>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</si>
  <si>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</si>
  <si>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</si>
  <si>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</si>
  <si>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</si>
  <si>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</si>
  <si>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</si>
  <si>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</si>
  <si>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</si>
  <si>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</si>
  <si>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</si>
  <si>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</si>
  <si>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</si>
  <si>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</si>
  <si>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</si>
  <si>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</si>
  <si>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</si>
  <si>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</si>
  <si>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</si>
  <si>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</si>
  <si>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</si>
  <si>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</si>
  <si>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</si>
  <si>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</si>
  <si>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</si>
  <si>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</si>
  <si>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</si>
  <si>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</si>
  <si>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</si>
  <si>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</si>
  <si>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</si>
  <si>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</si>
  <si>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</si>
  <si>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</si>
  <si>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</si>
  <si>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</si>
  <si>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</si>
  <si>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</si>
  <si>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</si>
  <si>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</si>
  <si>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</si>
  <si>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</si>
  <si>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</si>
  <si>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</si>
  <si>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</si>
  <si>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</si>
  <si>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</si>
  <si>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</si>
  <si>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</si>
  <si>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</si>
  <si>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</si>
  <si>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</si>
  <si>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</si>
  <si>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</si>
  <si>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</si>
  <si>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</si>
  <si>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</si>
  <si>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</si>
  <si>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</si>
  <si>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</si>
  <si>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</si>
  <si>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</si>
  <si>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</si>
  <si>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</si>
  <si>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</si>
  <si>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</si>
  <si>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</si>
  <si>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</si>
  <si>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</si>
  <si>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</si>
  <si>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</si>
  <si>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</si>
  <si>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</si>
  <si>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</si>
  <si>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</si>
  <si>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</si>
  <si>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</si>
  <si>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</si>
  <si>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</si>
  <si>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</si>
  <si>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</si>
  <si>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</si>
  <si>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</si>
  <si>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</si>
  <si>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</si>
  <si>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</si>
  <si>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</si>
  <si>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</si>
  <si>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</si>
  <si>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</si>
  <si>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</si>
  <si>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</si>
  <si>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</si>
  <si>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</si>
  <si>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</si>
  <si>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</si>
  <si>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</si>
  <si>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</si>
  <si>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</si>
  <si>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</si>
  <si>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</si>
  <si>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</si>
  <si>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</si>
  <si>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</si>
  <si>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</si>
  <si>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</si>
  <si>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</si>
  <si>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</si>
  <si>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</si>
  <si>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</si>
  <si>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</si>
  <si>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</si>
  <si>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</si>
  <si>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</si>
  <si>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</si>
  <si>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</si>
  <si>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</si>
  <si>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</si>
  <si>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</si>
  <si>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</si>
  <si>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</si>
  <si>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</si>
  <si>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</si>
  <si>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</si>
  <si>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</si>
  <si>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</si>
  <si>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</si>
  <si>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</si>
  <si>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</si>
  <si>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</si>
  <si>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</si>
  <si>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</si>
  <si>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</si>
  <si>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</si>
  <si>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</si>
  <si>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</si>
  <si>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</si>
  <si>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</si>
  <si>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</si>
  <si>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</si>
  <si>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</si>
  <si>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</si>
  <si>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</si>
  <si>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</si>
  <si>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</si>
  <si>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</si>
  <si>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</si>
  <si>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</si>
  <si>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</si>
  <si>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</si>
  <si>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</si>
  <si>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</si>
  <si>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</si>
  <si>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</si>
  <si>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</si>
  <si>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</si>
  <si>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</si>
  <si>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</si>
  <si>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</si>
  <si>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</si>
  <si>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</si>
  <si>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</si>
  <si>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</si>
  <si>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</si>
  <si>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</si>
  <si>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</si>
  <si>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</si>
  <si>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</si>
  <si>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</si>
  <si>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</si>
  <si>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</si>
  <si>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</si>
  <si>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</si>
  <si>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</si>
  <si>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</si>
  <si>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</si>
  <si>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</si>
  <si>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</si>
  <si>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</si>
  <si>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</si>
  <si>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</si>
  <si>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</si>
  <si>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</si>
  <si>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</si>
  <si>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</si>
  <si>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</si>
  <si>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</si>
  <si>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</si>
  <si>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</si>
  <si>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</si>
  <si>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</si>
  <si>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</si>
  <si>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</si>
  <si>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</si>
  <si>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</si>
  <si>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</si>
  <si>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</si>
  <si>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</si>
  <si>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</si>
  <si>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</si>
  <si>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</si>
  <si>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</si>
  <si>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</si>
  <si>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</si>
  <si>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</si>
  <si>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</si>
  <si>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</si>
  <si>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</si>
  <si>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</si>
  <si>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</si>
  <si>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</si>
  <si>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</si>
  <si>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</si>
  <si>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</si>
  <si>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</si>
  <si>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</si>
  <si>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</si>
  <si>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</si>
  <si>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</si>
  <si>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</si>
  <si>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</si>
  <si>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</si>
  <si>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</si>
  <si>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</si>
  <si>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</si>
  <si>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</si>
  <si>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</si>
  <si>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</si>
  <si>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</si>
  <si>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</si>
  <si>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</si>
  <si>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</si>
  <si>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</si>
  <si>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</si>
  <si>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</si>
  <si>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</si>
  <si>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</si>
  <si>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</si>
  <si>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</si>
  <si>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</si>
  <si>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</si>
  <si>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</si>
  <si>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</si>
  <si>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</si>
  <si>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</si>
  <si>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</si>
  <si>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</si>
  <si>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</si>
  <si>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</si>
  <si>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</si>
  <si>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</si>
  <si>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</si>
  <si>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</si>
  <si>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</si>
  <si>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</si>
  <si>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</si>
  <si>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</si>
  <si>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</si>
  <si>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</si>
  <si>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</si>
  <si>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</si>
  <si>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</si>
  <si>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</si>
  <si>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</si>
  <si>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</si>
  <si>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</si>
  <si>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</si>
  <si>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</si>
  <si>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</si>
  <si>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</si>
  <si>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</si>
  <si>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</si>
  <si>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</si>
  <si>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</si>
  <si>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</si>
  <si>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</si>
  <si>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</si>
  <si>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</si>
  <si>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</si>
  <si>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</si>
  <si>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</si>
  <si>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</si>
  <si>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</si>
  <si>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</si>
  <si>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</si>
  <si>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</si>
  <si>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</si>
  <si>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</si>
  <si>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</si>
  <si>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</si>
  <si>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</si>
  <si>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</si>
  <si>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</si>
  <si>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</si>
  <si>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</si>
  <si>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</si>
  <si>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</si>
  <si>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</si>
  <si>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</si>
  <si>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</si>
  <si>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</si>
  <si>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</si>
  <si>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</si>
  <si>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</si>
  <si>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</si>
  <si>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</si>
  <si>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</si>
  <si>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</si>
  <si>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</si>
  <si>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</si>
  <si>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</si>
  <si>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</si>
  <si>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</si>
  <si>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</si>
  <si>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</si>
  <si>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</si>
  <si>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</si>
  <si>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</si>
  <si>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</si>
  <si>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</si>
  <si>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</si>
  <si>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</si>
  <si>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</si>
  <si>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</si>
  <si>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</si>
  <si>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</si>
  <si>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</si>
  <si>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</si>
  <si>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</si>
  <si>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</si>
  <si>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</si>
  <si>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</si>
  <si>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</si>
  <si>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</si>
  <si>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</si>
  <si>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</si>
  <si>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</si>
  <si>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</si>
  <si>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</si>
  <si>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</si>
  <si>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</si>
  <si>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</si>
  <si>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</si>
  <si>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</si>
  <si>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</si>
  <si>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</si>
  <si>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</si>
  <si>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</si>
  <si>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</si>
  <si>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</si>
  <si>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</si>
  <si>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</si>
  <si>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</si>
  <si>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</si>
  <si>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</si>
  <si>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</si>
  <si>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</si>
  <si>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</si>
  <si>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</si>
  <si>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</si>
  <si>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</si>
  <si>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</si>
  <si>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</si>
  <si>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</si>
  <si>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</si>
  <si>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</si>
  <si>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</si>
  <si>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</si>
  <si>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</si>
  <si>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</si>
  <si>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</si>
  <si>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</si>
  <si>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</si>
  <si>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</si>
  <si>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</si>
  <si>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</si>
  <si>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</si>
  <si>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</si>
  <si>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</si>
  <si>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</si>
  <si>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</si>
  <si>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</si>
  <si>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</si>
  <si>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</si>
  <si>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</si>
  <si>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</si>
  <si>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</si>
  <si>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</si>
  <si>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</si>
  <si>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</si>
  <si>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</si>
  <si>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</si>
  <si>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</si>
  <si>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</si>
  <si>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</si>
  <si>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</si>
  <si>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</si>
  <si>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</si>
  <si>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</si>
  <si>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</si>
  <si>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</si>
  <si>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</si>
  <si>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</si>
  <si>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</si>
  <si>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</si>
  <si>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</si>
  <si>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</si>
  <si>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</si>
  <si>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</si>
  <si>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</si>
  <si>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</si>
  <si>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</si>
  <si>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</si>
  <si>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</si>
  <si>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</si>
  <si>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</si>
  <si>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</si>
  <si>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</si>
  <si>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</si>
  <si>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</si>
  <si>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</si>
  <si>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</si>
  <si>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</si>
  <si>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</si>
  <si>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</si>
  <si>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</si>
  <si>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</si>
  <si>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</si>
  <si>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</si>
  <si>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</si>
  <si>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</si>
  <si>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</si>
  <si>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</si>
  <si>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</si>
  <si>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</si>
  <si>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</si>
  <si>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</si>
  <si>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</si>
  <si>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</si>
  <si>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</si>
  <si>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</si>
  <si>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</si>
  <si>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</si>
  <si>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</si>
  <si>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</si>
  <si>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</si>
  <si>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</si>
  <si>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</si>
  <si>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</si>
  <si>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</si>
  <si>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</si>
  <si>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</si>
  <si>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</si>
  <si>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</si>
  <si>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</si>
  <si>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</si>
  <si>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</si>
  <si>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</si>
  <si>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</si>
  <si>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</si>
  <si>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</si>
  <si>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</si>
  <si>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</si>
  <si>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</si>
  <si>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</si>
  <si>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</si>
  <si>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</si>
  <si>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</si>
  <si>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</si>
  <si>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</si>
  <si>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</si>
  <si>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</si>
  <si>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</si>
  <si>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</si>
  <si>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</si>
  <si>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</si>
  <si>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</si>
  <si>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</si>
  <si>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</si>
  <si>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</si>
  <si>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</si>
  <si>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</si>
  <si>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</si>
  <si>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</si>
  <si>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</si>
  <si>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</si>
  <si>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</si>
  <si>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</si>
  <si>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</si>
  <si>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</si>
  <si>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</si>
  <si>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</si>
  <si>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</si>
  <si>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</si>
  <si>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</si>
  <si>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</si>
  <si>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</si>
  <si>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</si>
  <si>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</si>
  <si>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</si>
  <si>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</si>
  <si>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</si>
  <si>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</si>
  <si>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</si>
  <si>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</si>
  <si>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</si>
  <si>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</si>
  <si>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</si>
  <si>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</si>
  <si>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</si>
  <si>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</si>
  <si>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</si>
  <si>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</si>
  <si>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</si>
  <si>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</si>
  <si>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</si>
  <si>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</si>
  <si>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</si>
  <si>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</si>
  <si>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</si>
  <si>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</si>
  <si>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</si>
  <si>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</si>
  <si>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</si>
  <si>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</si>
  <si>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</si>
  <si>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</si>
  <si>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</si>
  <si>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</si>
  <si>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</si>
  <si>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</si>
  <si>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</si>
  <si>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</si>
  <si>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</si>
  <si>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</si>
  <si>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</si>
  <si>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</si>
  <si>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</si>
  <si>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</si>
  <si>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</si>
  <si>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</si>
  <si>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</si>
  <si>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</si>
  <si>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</si>
  <si>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</si>
  <si>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</si>
  <si>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</si>
  <si>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</si>
  <si>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</si>
  <si>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</si>
  <si>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</si>
  <si>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</si>
  <si>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</si>
  <si>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</si>
  <si>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</si>
  <si>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</si>
  <si>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</si>
  <si>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</si>
  <si>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</si>
  <si>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</si>
  <si>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</si>
  <si>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</si>
  <si>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</si>
  <si>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</si>
  <si>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</si>
  <si>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</si>
  <si>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</si>
  <si>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</si>
  <si>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</si>
  <si>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</si>
  <si>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</si>
  <si>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</si>
  <si>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</si>
  <si>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</si>
  <si>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</si>
  <si>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</si>
  <si>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</si>
  <si>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</si>
  <si>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</si>
  <si>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</si>
  <si>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</si>
  <si>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</si>
  <si>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</si>
  <si>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</si>
  <si>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</si>
  <si>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</si>
  <si>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</si>
  <si>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</si>
  <si>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</si>
  <si>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</si>
  <si>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</si>
  <si>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</si>
  <si>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</si>
  <si>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</si>
  <si>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</si>
  <si>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</si>
  <si>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</si>
  <si>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</si>
  <si>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</si>
  <si>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</si>
  <si>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</si>
  <si>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</si>
  <si>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</si>
  <si>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</si>
  <si>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</si>
  <si>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</si>
  <si>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</si>
  <si>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</si>
  <si>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</si>
  <si>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</si>
  <si>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</si>
  <si>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</si>
  <si>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</si>
  <si>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</si>
  <si>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</si>
  <si>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</si>
  <si>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</si>
  <si>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</si>
  <si>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</si>
  <si>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</si>
  <si>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</si>
  <si>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</si>
  <si>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</si>
  <si>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</si>
  <si>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</si>
  <si>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</si>
  <si>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</si>
  <si>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</si>
  <si>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</si>
  <si>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</si>
  <si>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</si>
  <si>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</si>
  <si>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</si>
  <si>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</si>
  <si>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</si>
  <si>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</si>
  <si>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</si>
  <si>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</si>
  <si>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</si>
  <si>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</si>
  <si>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</si>
  <si>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</si>
  <si>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</si>
  <si>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</si>
  <si>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</si>
  <si>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</si>
  <si>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</si>
  <si>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</si>
  <si>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</si>
  <si>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</si>
  <si>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</si>
  <si>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</si>
  <si>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</si>
  <si>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</si>
  <si>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</si>
  <si>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</si>
  <si>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</si>
  <si>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</si>
  <si>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</si>
  <si>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</si>
  <si>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</si>
  <si>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</si>
  <si>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</si>
  <si>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</si>
  <si>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</si>
  <si>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</si>
  <si>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</si>
  <si>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</si>
  <si>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</si>
  <si>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</si>
  <si>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</si>
  <si>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</si>
  <si>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</si>
  <si>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</si>
  <si>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</si>
  <si>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</si>
  <si>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</si>
  <si>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</si>
  <si>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</si>
  <si>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</si>
  <si>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</si>
  <si>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</si>
  <si>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</si>
  <si>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</si>
  <si>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</si>
  <si>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</si>
  <si>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</si>
  <si>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</si>
  <si>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</si>
  <si>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</si>
  <si>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</si>
  <si>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</si>
  <si>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</si>
  <si>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</si>
  <si>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</si>
  <si>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</si>
  <si>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</si>
  <si>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</si>
  <si>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</si>
  <si>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</si>
  <si>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</si>
  <si>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</si>
  <si>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</si>
  <si>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</si>
  <si>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</si>
  <si>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</si>
  <si>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</si>
  <si>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</si>
  <si>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</si>
  <si>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</si>
  <si>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</si>
  <si>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</si>
  <si>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</si>
  <si>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</si>
  <si>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</si>
  <si>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</si>
  <si>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</si>
  <si>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</si>
  <si>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</si>
  <si>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</si>
  <si>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</si>
  <si>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</si>
  <si>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</si>
  <si>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</si>
  <si>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</si>
  <si>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</si>
  <si>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</si>
  <si>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</si>
  <si>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</si>
  <si>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</si>
  <si>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</si>
  <si>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</si>
  <si>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</si>
  <si>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</si>
  <si>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</si>
  <si>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</si>
  <si>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</si>
  <si>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</si>
  <si>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</si>
  <si>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</si>
  <si>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</si>
  <si>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</si>
  <si>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</si>
  <si>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</si>
  <si>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</si>
  <si>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</si>
  <si>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</si>
  <si>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</si>
  <si>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</si>
  <si>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</si>
  <si>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</si>
  <si>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</si>
  <si>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</si>
  <si>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</si>
  <si>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</si>
  <si>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</si>
  <si>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</si>
  <si>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</si>
  <si>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</si>
  <si>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</si>
  <si>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</si>
  <si>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</si>
  <si>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</si>
  <si>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</si>
  <si>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</si>
  <si>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</si>
  <si>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</si>
  <si>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</si>
  <si>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</si>
  <si>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</si>
  <si>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</si>
  <si>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</si>
  <si>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</si>
  <si>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</si>
  <si>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</si>
  <si>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</si>
  <si>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</si>
  <si>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</si>
  <si>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</si>
  <si>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</si>
  <si>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</si>
  <si>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</si>
  <si>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</si>
  <si>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</si>
  <si>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</si>
  <si>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</si>
  <si>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</si>
  <si>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</si>
  <si>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</si>
  <si>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</si>
  <si>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</si>
  <si>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</si>
  <si>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</si>
  <si>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</si>
  <si>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</si>
  <si>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</si>
  <si>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</si>
  <si>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</si>
  <si>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</si>
  <si>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</si>
  <si>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</si>
  <si>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</si>
  <si>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</si>
  <si>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</si>
  <si>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</si>
  <si>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</si>
  <si>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</si>
  <si>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</si>
  <si>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</si>
  <si>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</si>
  <si>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</si>
  <si>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</si>
  <si>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</si>
  <si>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</si>
  <si>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</si>
  <si>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</si>
  <si>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</si>
  <si>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</si>
  <si>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</si>
  <si>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</si>
  <si>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</si>
  <si>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</si>
  <si>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</si>
  <si>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</si>
  <si>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</si>
  <si>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</si>
  <si>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</si>
  <si>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</si>
  <si>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</si>
  <si>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</si>
  <si>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</si>
  <si>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</si>
  <si>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</si>
  <si>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</si>
  <si>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</si>
  <si>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</si>
  <si>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</si>
  <si>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</si>
  <si>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</si>
  <si>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</si>
  <si>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</si>
  <si>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</si>
  <si>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</si>
  <si>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</si>
  <si>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</si>
  <si>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</si>
  <si>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</si>
  <si>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</si>
  <si>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</si>
  <si>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</si>
  <si>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</si>
  <si>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</si>
  <si>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</si>
  <si>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</si>
  <si>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</si>
  <si>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</si>
  <si>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</si>
  <si>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</si>
  <si>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</si>
  <si>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</si>
  <si>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</si>
  <si>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</si>
  <si>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</si>
  <si>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</si>
  <si>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</si>
  <si>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</si>
  <si>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</si>
  <si>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</si>
  <si>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</si>
  <si>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</si>
  <si>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</si>
  <si>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</si>
  <si>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</si>
  <si>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</si>
  <si>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</si>
  <si>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</si>
  <si>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</si>
  <si>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</si>
  <si>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</si>
  <si>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</si>
  <si>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</si>
  <si>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</si>
  <si>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</si>
  <si>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</si>
  <si>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</si>
  <si>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</si>
  <si>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</si>
  <si>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</si>
  <si>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</si>
  <si>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</si>
  <si>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</si>
  <si>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</si>
  <si>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</si>
  <si>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</si>
  <si>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</si>
  <si>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</si>
  <si>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</si>
  <si>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</si>
  <si>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</si>
  <si>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</si>
  <si>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</si>
  <si>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</si>
  <si>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</si>
  <si>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</si>
  <si>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</si>
  <si>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</si>
  <si>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</si>
  <si>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</si>
  <si>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</si>
  <si>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</si>
  <si>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</si>
  <si>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</si>
  <si>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</si>
  <si>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</si>
  <si>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</si>
  <si>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</si>
  <si>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</si>
  <si>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</si>
  <si>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</si>
  <si>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</si>
  <si>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</si>
  <si>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</si>
  <si>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</si>
  <si>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</si>
  <si>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</si>
  <si>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</si>
  <si>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</si>
  <si>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</si>
  <si>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</si>
  <si>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</si>
  <si>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</si>
  <si>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</si>
  <si>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</si>
  <si>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</si>
  <si>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</si>
  <si>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</si>
  <si>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</si>
  <si>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</si>
  <si>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</si>
  <si>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</si>
  <si>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</si>
  <si>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</si>
  <si>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</si>
  <si>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</si>
  <si>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</si>
  <si>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</si>
  <si>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</si>
  <si>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</si>
  <si>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</si>
  <si>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</si>
  <si>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</si>
  <si>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</si>
  <si>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</si>
  <si>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</si>
  <si>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</si>
  <si>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</si>
  <si>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</si>
  <si>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</si>
  <si>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</si>
  <si>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</si>
  <si>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</si>
  <si>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</si>
  <si>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</si>
  <si>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</si>
  <si>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</si>
  <si>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</si>
  <si>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</si>
  <si>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</si>
  <si>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</si>
  <si>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</si>
  <si>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</si>
  <si>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</si>
  <si>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</si>
  <si>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</si>
  <si>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</si>
  <si>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</si>
  <si>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</si>
  <si>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</si>
  <si>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</si>
  <si>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</si>
  <si>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</si>
  <si>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</si>
  <si>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</si>
  <si>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</si>
  <si>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</si>
  <si>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</si>
  <si>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</si>
  <si>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</si>
  <si>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</si>
  <si>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</si>
  <si>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</si>
  <si>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</si>
  <si>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</si>
  <si>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</si>
  <si>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</si>
  <si>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</si>
  <si>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</si>
  <si>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</si>
  <si>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</si>
  <si>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</si>
  <si>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</si>
  <si>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</si>
  <si>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</si>
  <si>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</si>
  <si>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</si>
  <si>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</si>
  <si>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</si>
  <si>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</si>
  <si>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</si>
  <si>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</si>
  <si>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</si>
  <si>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</si>
  <si>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</si>
  <si>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</si>
  <si>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</si>
  <si>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</si>
  <si>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</si>
  <si>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</si>
  <si>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</si>
  <si>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</si>
  <si>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</si>
  <si>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</si>
  <si>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</si>
  <si>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</si>
  <si>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</si>
  <si>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</si>
  <si>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</si>
  <si>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</si>
  <si>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</si>
  <si>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</si>
  <si>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</si>
  <si>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</si>
  <si>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</si>
  <si>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</si>
  <si>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</si>
  <si>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</si>
  <si>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</si>
  <si>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</si>
  <si>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</si>
  <si>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</si>
  <si>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</si>
  <si>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</si>
  <si>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</si>
  <si>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</si>
  <si>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</si>
  <si>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</si>
  <si>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</si>
  <si>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</si>
  <si>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</si>
  <si>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</si>
  <si>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</si>
  <si>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</si>
  <si>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</si>
  <si>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</si>
  <si>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</si>
  <si>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</si>
  <si>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</si>
  <si>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</si>
  <si>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</si>
  <si>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</si>
  <si>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</si>
  <si>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</si>
  <si>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</si>
  <si>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</si>
  <si>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</si>
  <si>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</si>
  <si>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</si>
  <si>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</si>
  <si>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</si>
  <si>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</si>
  <si>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</si>
  <si>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</si>
  <si>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</si>
  <si>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</si>
  <si>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</si>
  <si>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</si>
  <si>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</si>
  <si>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</si>
  <si>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</si>
  <si>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</si>
  <si>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</si>
  <si>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</si>
  <si>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</si>
  <si>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</si>
  <si>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</si>
  <si>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</si>
  <si>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</si>
  <si>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</si>
  <si>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</si>
  <si>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</si>
  <si>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</si>
  <si>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</si>
  <si>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</si>
  <si>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</si>
  <si>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</si>
  <si>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</si>
  <si>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</si>
  <si>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</si>
  <si>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</si>
  <si>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</si>
  <si>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</si>
  <si>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</si>
  <si>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</si>
  <si>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</si>
  <si>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</si>
  <si>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</si>
  <si>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</si>
  <si>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</si>
  <si>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</si>
  <si>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</si>
  <si>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</si>
  <si>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</si>
  <si>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</si>
  <si>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</si>
  <si>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</si>
  <si>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</si>
  <si>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</si>
  <si>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</si>
  <si>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</si>
  <si>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</si>
  <si>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</si>
  <si>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</si>
  <si>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</si>
  <si>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</si>
  <si>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</si>
  <si>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</si>
  <si>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</si>
  <si>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</si>
  <si>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</si>
  <si>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</si>
  <si>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</si>
  <si>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</si>
  <si>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</si>
  <si>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</si>
  <si>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</si>
  <si>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</si>
  <si>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</si>
  <si>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</si>
  <si>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</si>
  <si>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</si>
  <si>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</si>
  <si>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</si>
  <si>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</si>
  <si>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</si>
  <si>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</si>
  <si>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</si>
  <si>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</si>
  <si>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</si>
  <si>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</si>
  <si>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</si>
  <si>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</si>
  <si>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</si>
  <si>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</si>
  <si>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</si>
  <si>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</si>
  <si>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</si>
  <si>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</si>
  <si>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</si>
  <si>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</si>
  <si>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</si>
  <si>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</si>
  <si>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</si>
  <si>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</si>
  <si>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</si>
  <si>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</si>
  <si>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</si>
  <si>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</si>
  <si>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</si>
  <si>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</si>
  <si>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</si>
  <si>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</si>
  <si>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</si>
  <si>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</si>
  <si>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</si>
  <si>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</si>
  <si>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</si>
  <si>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</si>
  <si>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</si>
  <si>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</si>
  <si>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</si>
  <si>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</si>
  <si>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</si>
  <si>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</si>
  <si>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</si>
  <si>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</si>
  <si>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</si>
  <si>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</si>
  <si>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</si>
  <si>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</si>
  <si>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</si>
  <si>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</si>
  <si>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</si>
  <si>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</si>
  <si>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</si>
  <si>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</si>
  <si>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</si>
  <si>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</si>
  <si>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</si>
  <si>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</si>
  <si>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</si>
  <si>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</si>
  <si>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</si>
  <si>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</si>
  <si>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</si>
  <si>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</si>
  <si>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</si>
  <si>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</si>
  <si>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</si>
  <si>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</si>
  <si>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</si>
  <si>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</si>
  <si>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</si>
  <si>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</si>
  <si>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</si>
  <si>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</si>
  <si>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</si>
  <si>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</si>
  <si>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</si>
  <si>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</si>
  <si>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</si>
  <si>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</si>
  <si>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</si>
  <si>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</si>
  <si>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</si>
  <si>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</si>
  <si>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</si>
  <si>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</si>
  <si>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</si>
  <si>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</si>
  <si>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</si>
  <si>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</si>
  <si>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</si>
  <si>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</si>
  <si>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</si>
  <si>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</si>
  <si>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</si>
  <si>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</si>
  <si>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</si>
  <si>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</si>
  <si>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</si>
  <si>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</si>
  <si>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</si>
  <si>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</si>
  <si>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</si>
  <si>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</si>
  <si>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</si>
  <si>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</si>
  <si>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</si>
  <si>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</si>
  <si>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</si>
  <si>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</si>
  <si>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</si>
  <si>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</si>
  <si>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</si>
  <si>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</si>
  <si>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</si>
  <si>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</si>
  <si>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</si>
  <si>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</si>
  <si>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</si>
  <si>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</si>
  <si>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</si>
  <si>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</si>
  <si>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</si>
  <si>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</si>
  <si>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</si>
  <si>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</si>
  <si>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</si>
  <si>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</si>
  <si>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</si>
  <si>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</si>
  <si>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</si>
  <si>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</si>
  <si>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</si>
  <si>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</si>
  <si>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</si>
  <si>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</si>
  <si>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</si>
  <si>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</si>
  <si>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</si>
  <si>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</si>
  <si>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</si>
  <si>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</si>
  <si>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</si>
  <si>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</si>
  <si>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</si>
  <si>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</si>
  <si>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</si>
  <si>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</si>
  <si>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</si>
  <si>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</si>
  <si>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</si>
  <si>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</si>
  <si>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</si>
  <si>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</si>
  <si>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</si>
  <si>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</si>
  <si>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</si>
  <si>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</si>
  <si>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</si>
  <si>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</si>
  <si>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</si>
  <si>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</si>
  <si>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</si>
  <si>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</si>
  <si>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</si>
  <si>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</si>
  <si>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</si>
  <si>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</si>
  <si>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</si>
  <si>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</si>
  <si>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</si>
  <si>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</si>
  <si>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</si>
  <si>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</si>
  <si>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</si>
  <si>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</si>
  <si>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</si>
  <si>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</si>
  <si>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</si>
  <si>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</si>
  <si>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</si>
  <si>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</si>
  <si>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</si>
  <si>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</si>
  <si>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</si>
  <si>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</si>
  <si>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</si>
  <si>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</si>
  <si>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</si>
  <si>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</si>
  <si>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</si>
  <si>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</si>
  <si>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</si>
  <si>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</si>
  <si>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</si>
  <si>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</si>
  <si>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</si>
  <si>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</si>
  <si>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</si>
  <si>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</si>
  <si>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</si>
  <si>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</si>
  <si>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</si>
  <si>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</si>
  <si>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</si>
  <si>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</si>
  <si>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</si>
  <si>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</si>
  <si>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</si>
  <si>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</si>
  <si>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</si>
  <si>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</si>
  <si>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</si>
  <si>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</si>
  <si>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</si>
  <si>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</si>
  <si>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</si>
  <si>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</si>
  <si>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</si>
  <si>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</si>
  <si>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</si>
  <si>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</si>
  <si>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</si>
  <si>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</si>
  <si>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</si>
  <si>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</si>
  <si>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</si>
  <si>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</si>
  <si>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</si>
  <si>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</si>
  <si>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</si>
  <si>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</si>
  <si>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</si>
  <si>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</si>
  <si>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</si>
  <si>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</si>
  <si>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</si>
  <si>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</si>
  <si>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</si>
  <si>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</si>
  <si>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</si>
  <si>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</si>
  <si>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</si>
  <si>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</si>
  <si>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</si>
  <si>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</si>
  <si>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</si>
  <si>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</si>
  <si>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</si>
  <si>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</si>
  <si>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</si>
  <si>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</si>
  <si>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</si>
  <si>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</si>
  <si>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</si>
  <si>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</si>
  <si>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</si>
  <si>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</si>
  <si>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</si>
  <si>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</si>
  <si>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</si>
  <si>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</si>
  <si>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</si>
  <si>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</si>
  <si>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</si>
  <si>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</si>
  <si>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</si>
  <si>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</si>
  <si>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</si>
  <si>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</si>
  <si>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</si>
  <si>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</si>
  <si>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</si>
  <si>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</si>
  <si>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</si>
  <si>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</si>
  <si>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</si>
  <si>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</si>
  <si>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</si>
  <si>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</si>
  <si>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</si>
  <si>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</si>
  <si>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</si>
  <si>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</si>
  <si>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</si>
  <si>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</si>
  <si>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</si>
  <si>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</si>
  <si>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</si>
  <si>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</si>
  <si>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</si>
  <si>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</si>
  <si>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</si>
  <si>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</si>
  <si>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</si>
  <si>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</si>
  <si>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</si>
  <si>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</si>
  <si>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</si>
  <si>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</si>
  <si>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</si>
  <si>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</si>
  <si>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</si>
  <si>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</si>
  <si>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</si>
  <si>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</si>
  <si>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</si>
  <si>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</si>
  <si>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</si>
  <si>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</si>
  <si>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</si>
  <si>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</si>
  <si>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</si>
  <si>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</si>
  <si>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</si>
  <si>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</si>
  <si>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</si>
  <si>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</si>
  <si>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</si>
  <si>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</si>
  <si>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</si>
  <si>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</si>
  <si>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</si>
  <si>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</si>
  <si>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</si>
  <si>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</si>
  <si>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</si>
  <si>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</si>
  <si>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</si>
  <si>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</si>
  <si>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</si>
  <si>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</si>
  <si>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</si>
  <si>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</si>
  <si>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</si>
  <si>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</si>
  <si>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</si>
  <si>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</si>
  <si>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</si>
  <si>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</si>
  <si>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</si>
  <si>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</si>
  <si>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</si>
  <si>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</si>
  <si>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</si>
  <si>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</si>
  <si>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</si>
  <si>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</si>
  <si>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</si>
  <si>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</si>
  <si>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</si>
  <si>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</si>
  <si>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</si>
  <si>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</si>
  <si>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</si>
  <si>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</si>
  <si>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</si>
  <si>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</si>
  <si>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</si>
  <si>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</si>
  <si>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</si>
  <si>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</si>
  <si>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</si>
  <si>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</si>
  <si>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</si>
  <si>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</si>
  <si>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</si>
  <si>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</si>
  <si>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</si>
  <si>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</si>
  <si>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</si>
  <si>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</si>
  <si>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</si>
  <si>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</si>
  <si>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</si>
  <si>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</si>
  <si>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</si>
  <si>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</si>
  <si>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</si>
  <si>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</si>
  <si>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</si>
  <si>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</si>
  <si>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</si>
  <si>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</si>
  <si>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</si>
  <si>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</si>
  <si>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</si>
  <si>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</si>
  <si>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</si>
  <si>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</si>
  <si>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</si>
  <si>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</si>
  <si>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</si>
  <si>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</si>
  <si>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</si>
  <si>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</si>
  <si>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</si>
  <si>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</si>
  <si>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</si>
  <si>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</si>
  <si>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</si>
  <si>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</si>
  <si>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</si>
  <si>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</si>
  <si>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</si>
  <si>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</si>
  <si>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</si>
  <si>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</si>
  <si>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</si>
  <si>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</si>
  <si>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</si>
  <si>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</si>
  <si>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</si>
  <si>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</si>
  <si>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</si>
  <si>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</si>
  <si>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</si>
  <si>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</si>
  <si>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</si>
  <si>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</si>
  <si>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</si>
  <si>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</si>
  <si>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</si>
  <si>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</si>
  <si>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</si>
  <si>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</si>
  <si>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</si>
  <si>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</si>
  <si>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</si>
  <si>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</si>
  <si>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</si>
  <si>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</si>
  <si>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</si>
  <si>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</si>
  <si>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</si>
  <si>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</si>
  <si>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</si>
  <si>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</si>
  <si>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</si>
  <si>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</si>
  <si>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</si>
  <si>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</si>
  <si>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</si>
  <si>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</si>
  <si>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</si>
  <si>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</si>
  <si>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</si>
  <si>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</si>
  <si>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</si>
  <si>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</si>
  <si>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</si>
  <si>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</si>
  <si>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</si>
  <si>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</si>
  <si>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</si>
  <si>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</si>
  <si>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</si>
  <si>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</si>
  <si>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</si>
  <si>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</si>
  <si>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</si>
  <si>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</si>
  <si>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</si>
  <si>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</si>
  <si>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</si>
  <si>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</si>
  <si>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</si>
  <si>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</si>
  <si>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</si>
  <si>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</si>
  <si>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</si>
  <si>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</si>
  <si>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</si>
  <si>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</si>
  <si>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</si>
  <si>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</si>
  <si>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</si>
  <si>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</si>
  <si>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</si>
  <si>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</si>
  <si>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</si>
  <si>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</si>
  <si>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</si>
  <si>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</si>
  <si>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</si>
  <si>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</si>
  <si>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</si>
  <si>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</si>
  <si>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</si>
  <si>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</si>
  <si>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</si>
  <si>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</si>
  <si>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</si>
  <si>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</si>
  <si>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</si>
  <si>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</si>
  <si>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</si>
  <si>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</si>
  <si>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</si>
  <si>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</si>
  <si>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</si>
  <si>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</si>
  <si>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</si>
  <si>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</si>
  <si>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</si>
  <si>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</si>
  <si>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</si>
  <si>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</si>
  <si>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</si>
  <si>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</si>
  <si>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</si>
  <si>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</si>
  <si>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</si>
  <si>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</si>
  <si>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</si>
  <si>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</si>
  <si>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</si>
  <si>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</si>
  <si>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</si>
  <si>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</si>
  <si>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</si>
  <si>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</si>
  <si>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</si>
  <si>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</si>
  <si>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</si>
  <si>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</si>
  <si>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</si>
  <si>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</si>
  <si>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</si>
  <si>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</si>
  <si>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</si>
  <si>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</si>
  <si>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</si>
  <si>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</si>
  <si>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</si>
  <si>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</si>
  <si>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</si>
  <si>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</si>
  <si>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</si>
  <si>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</si>
  <si>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</si>
  <si>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</si>
  <si>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</si>
  <si>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</si>
  <si>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</si>
  <si>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</si>
  <si>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</si>
  <si>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</si>
  <si>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</si>
  <si>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</si>
  <si>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</si>
  <si>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</si>
  <si>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</si>
  <si>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</si>
  <si>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</si>
  <si>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</si>
  <si>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</si>
  <si>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</si>
  <si>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</si>
  <si>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</si>
  <si>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</si>
  <si>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</si>
  <si>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</si>
  <si>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</si>
  <si>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</si>
  <si>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</si>
  <si>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</si>
  <si>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</si>
  <si>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</si>
  <si>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</si>
  <si>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</si>
  <si>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</si>
  <si>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</si>
  <si>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</si>
  <si>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</si>
  <si>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</si>
  <si>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</si>
  <si>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</si>
  <si>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</si>
  <si>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</si>
  <si>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</si>
  <si>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</si>
  <si>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</si>
  <si>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</si>
  <si>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</si>
  <si>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</si>
  <si>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</si>
  <si>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</si>
  <si>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</si>
  <si>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</si>
  <si>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</si>
  <si>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</si>
  <si>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</si>
  <si>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</si>
  <si>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</si>
  <si>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</si>
  <si>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</si>
  <si>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</si>
  <si>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</si>
  <si>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</si>
  <si>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</si>
  <si>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</si>
  <si>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</si>
  <si>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</si>
  <si>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</si>
  <si>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</si>
  <si>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</si>
  <si>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</si>
  <si>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</si>
  <si>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</si>
  <si>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</si>
  <si>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</si>
  <si>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</si>
  <si>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</si>
  <si>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</si>
  <si>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</si>
  <si>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</si>
  <si>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</si>
  <si>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</si>
  <si>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</si>
  <si>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</si>
  <si>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</si>
  <si>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</si>
  <si>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</si>
  <si>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</si>
  <si>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</si>
  <si>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</si>
  <si>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</si>
  <si>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</si>
  <si>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</si>
  <si>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</si>
  <si>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</si>
  <si>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</si>
  <si>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</si>
  <si>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</si>
  <si>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</si>
  <si>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</si>
  <si>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</si>
  <si>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</si>
  <si>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</si>
  <si>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</si>
  <si>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</si>
  <si>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</si>
  <si>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</si>
  <si>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</si>
  <si>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</si>
  <si>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</si>
  <si>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</si>
  <si>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</si>
  <si>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</si>
  <si>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</si>
  <si>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</si>
  <si>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</si>
  <si>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</si>
  <si>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</si>
  <si>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</si>
  <si>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</si>
  <si>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</si>
  <si>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</si>
  <si>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</si>
  <si>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</si>
  <si>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</si>
  <si>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</si>
  <si>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</si>
  <si>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</si>
  <si>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</si>
  <si>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</si>
  <si>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</si>
  <si>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</si>
  <si>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</si>
  <si>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</si>
  <si>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</si>
  <si>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</si>
  <si>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</si>
  <si>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</si>
  <si>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</si>
  <si>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</si>
  <si>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</si>
  <si>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</si>
  <si>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</si>
  <si>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</si>
  <si>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</si>
  <si>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</si>
  <si>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</si>
  <si>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</si>
  <si>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</si>
  <si>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</si>
  <si>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</si>
  <si>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</si>
  <si>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</si>
  <si>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</si>
  <si>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</si>
  <si>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</si>
  <si>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</si>
  <si>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</si>
  <si>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</si>
  <si>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</si>
  <si>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</si>
  <si>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</si>
  <si>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</si>
  <si>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</si>
  <si>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</si>
  <si>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</si>
  <si>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</si>
  <si>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</si>
  <si>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</si>
  <si>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</si>
  <si>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</si>
  <si>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</si>
  <si>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</si>
  <si>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</si>
  <si>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</si>
  <si>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</si>
  <si>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</si>
  <si>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</si>
  <si>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</si>
  <si>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</si>
  <si>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</si>
  <si>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</si>
  <si>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</si>
  <si>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</si>
  <si>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</si>
  <si>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</si>
  <si>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</si>
  <si>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</si>
  <si>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</si>
  <si>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</si>
  <si>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</si>
  <si>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</si>
  <si>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</si>
  <si>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</si>
  <si>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</si>
  <si>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</si>
  <si>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</si>
  <si>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</si>
  <si>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</si>
  <si>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</si>
  <si>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</si>
  <si>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</si>
  <si>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</si>
  <si>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</si>
  <si>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</si>
  <si>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</si>
  <si>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</si>
  <si>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</si>
  <si>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</si>
  <si>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</si>
  <si>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</si>
  <si>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</si>
  <si>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</si>
  <si>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</si>
  <si>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</si>
  <si>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</si>
  <si>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</si>
  <si>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</si>
  <si>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</si>
  <si>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</si>
  <si>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</si>
  <si>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</si>
  <si>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</si>
  <si>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</si>
  <si>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</si>
  <si>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</si>
  <si>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</si>
  <si>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</si>
  <si>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</si>
  <si>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</si>
  <si>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</si>
  <si>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</si>
  <si>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</si>
  <si>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</si>
  <si>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</si>
  <si>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</si>
  <si>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</si>
  <si>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</si>
  <si>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</si>
  <si>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</si>
  <si>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</si>
  <si>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</si>
  <si>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</si>
  <si>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</si>
  <si>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</si>
  <si>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</si>
  <si>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</si>
  <si>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</si>
  <si>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</si>
  <si>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</si>
  <si>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</si>
  <si>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</si>
  <si>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</si>
  <si>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</si>
  <si>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</si>
  <si>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</si>
  <si>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</si>
  <si>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</si>
  <si>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</si>
  <si>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</si>
  <si>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</si>
  <si>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</si>
  <si>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</si>
  <si>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</si>
  <si>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</si>
  <si>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</si>
  <si>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</si>
  <si>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</si>
  <si>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</si>
  <si>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</si>
  <si>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</si>
  <si>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</si>
  <si>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</si>
  <si>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</si>
  <si>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</si>
  <si>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</si>
  <si>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</si>
  <si>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</si>
  <si>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</si>
  <si>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</si>
  <si>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</si>
  <si>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</si>
  <si>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</si>
  <si>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</si>
  <si>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</si>
  <si>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</si>
  <si>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</si>
  <si>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</si>
  <si>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</si>
  <si>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</si>
  <si>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</si>
  <si>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</si>
  <si>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</si>
  <si>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</si>
  <si>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</si>
  <si>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</si>
  <si>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</si>
  <si>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</si>
  <si>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</si>
  <si>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</si>
  <si>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</si>
  <si>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</si>
  <si>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</si>
  <si>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</si>
  <si>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</si>
  <si>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</si>
  <si>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</si>
  <si>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</si>
  <si>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</si>
  <si>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</si>
  <si>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</si>
  <si>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</si>
  <si>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</si>
  <si>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</si>
  <si>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</si>
  <si>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</si>
  <si>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</si>
  <si>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</si>
  <si>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</si>
  <si>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</si>
  <si>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</si>
  <si>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</si>
  <si>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</si>
  <si>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</si>
  <si>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</si>
  <si>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</si>
  <si>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</si>
  <si>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</si>
  <si>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</si>
  <si>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</si>
  <si>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</si>
  <si>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</si>
  <si>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</si>
  <si>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</si>
  <si>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</si>
  <si>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</si>
  <si>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</si>
  <si>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</si>
  <si>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</si>
  <si>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</si>
  <si>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</si>
  <si>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</si>
  <si>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</si>
  <si>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</si>
  <si>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</si>
  <si>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</si>
  <si>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</si>
  <si>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</si>
  <si>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</si>
  <si>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</si>
  <si>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</si>
  <si>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</si>
  <si>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</si>
  <si>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</si>
  <si>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</si>
  <si>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</si>
  <si>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</si>
  <si>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</si>
  <si>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</si>
  <si>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</si>
  <si>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</si>
  <si>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</si>
  <si>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</si>
  <si>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</si>
  <si>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</si>
  <si>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</si>
  <si>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</si>
  <si>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</si>
  <si>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</si>
  <si>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</si>
  <si>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</si>
  <si>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</si>
  <si>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</si>
  <si>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</si>
  <si>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</si>
  <si>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</si>
  <si>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</si>
  <si>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</si>
  <si>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</si>
  <si>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</si>
  <si>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</si>
  <si>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</si>
  <si>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</si>
  <si>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</si>
  <si>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</si>
  <si>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</si>
  <si>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</si>
  <si>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</si>
  <si>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</si>
  <si>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</si>
  <si>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</si>
  <si>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</si>
  <si>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</si>
  <si>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</si>
  <si>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</si>
  <si>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</si>
  <si>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</si>
  <si>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</si>
  <si>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</si>
  <si>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</si>
  <si>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</si>
  <si>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</si>
  <si>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</si>
  <si>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</si>
  <si>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</si>
  <si>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</si>
  <si>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</si>
  <si>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</si>
  <si>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</si>
  <si>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</si>
  <si>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</si>
  <si>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</si>
  <si>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</si>
  <si>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</si>
  <si>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</si>
  <si>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</si>
  <si>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</si>
  <si>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</si>
  <si>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</si>
  <si>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</si>
  <si>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</si>
  <si>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</si>
  <si>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</si>
  <si>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</si>
  <si>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</si>
  <si>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</si>
  <si>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</si>
  <si>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</si>
  <si>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</si>
  <si>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</si>
  <si>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</si>
  <si>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</si>
  <si>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</si>
  <si>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</si>
  <si>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</si>
  <si>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</si>
  <si>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</si>
  <si>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</si>
  <si>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</si>
  <si>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</si>
  <si>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</si>
  <si>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</si>
  <si>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</si>
  <si>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</si>
  <si>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</si>
  <si>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</si>
  <si>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</si>
  <si>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</si>
  <si>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</si>
  <si>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</si>
  <si>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</si>
  <si>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</si>
  <si>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</si>
  <si>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</si>
  <si>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</si>
  <si>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</si>
  <si>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</si>
  <si>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</si>
  <si>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</si>
  <si>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</si>
  <si>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</si>
  <si>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</si>
  <si>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</si>
  <si>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</si>
  <si>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</si>
  <si>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</si>
  <si>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</si>
  <si>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</si>
  <si>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</si>
  <si>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</si>
  <si>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</si>
  <si>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</si>
  <si>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</si>
  <si>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</si>
  <si>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</si>
  <si>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</si>
  <si>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</si>
  <si>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</si>
  <si>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</si>
  <si>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</si>
  <si>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</si>
  <si>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</si>
  <si>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</si>
  <si>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</si>
  <si>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</si>
  <si>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</si>
  <si>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</si>
  <si>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</si>
  <si>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</si>
  <si>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</si>
  <si>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</si>
  <si>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</si>
  <si>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</si>
  <si>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</si>
  <si>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</si>
  <si>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</si>
  <si>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</si>
  <si>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</si>
  <si>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</si>
  <si>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</si>
  <si>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</si>
  <si>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</si>
  <si>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</si>
  <si>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</si>
  <si>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</si>
  <si>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</si>
  <si>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</si>
  <si>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</si>
  <si>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</si>
  <si>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</si>
  <si>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</si>
  <si>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</si>
  <si>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</si>
  <si>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</si>
  <si>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</si>
  <si>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</si>
  <si>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</si>
  <si>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</si>
  <si>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</si>
  <si>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</si>
  <si>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</si>
  <si>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</si>
  <si>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</si>
  <si>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</si>
  <si>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</si>
  <si>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</si>
  <si>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</si>
  <si>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</si>
  <si>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</si>
  <si>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</si>
  <si>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</si>
  <si>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</si>
  <si>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</si>
  <si>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</si>
  <si>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</si>
  <si>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</si>
  <si>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</si>
  <si>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</si>
  <si>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</si>
  <si>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</si>
  <si>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</si>
  <si>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</si>
  <si>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</si>
  <si>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</si>
  <si>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</si>
  <si>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</si>
  <si>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</si>
  <si>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</si>
  <si>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</si>
  <si>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</si>
  <si>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</si>
  <si>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</si>
  <si>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</si>
  <si>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</si>
  <si>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</si>
  <si>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</si>
  <si>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</si>
  <si>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</si>
  <si>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</si>
  <si>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</si>
  <si>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</si>
  <si>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</si>
  <si>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</si>
  <si>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</si>
  <si>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</si>
  <si>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</si>
  <si>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</si>
  <si>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</si>
  <si>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</si>
  <si>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</si>
  <si>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</si>
  <si>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</si>
  <si>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</si>
  <si>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</si>
  <si>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</si>
  <si>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</si>
  <si>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</si>
  <si>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</si>
  <si>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</si>
  <si>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</si>
  <si>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</si>
  <si>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</si>
  <si>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</si>
  <si>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</si>
  <si>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</si>
  <si>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</si>
  <si>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</si>
  <si>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</si>
  <si>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</si>
  <si>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</si>
  <si>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</si>
  <si>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</si>
  <si>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</si>
  <si>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</si>
  <si>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</si>
  <si>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</si>
  <si>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</si>
  <si>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</si>
  <si>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</si>
  <si>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</si>
  <si>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</si>
  <si>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</si>
  <si>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</si>
  <si>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</si>
  <si>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</si>
  <si>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</si>
  <si>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</si>
  <si>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</si>
  <si>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</si>
  <si>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</si>
  <si>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</si>
  <si>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</si>
  <si>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</si>
  <si>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</si>
  <si>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</si>
  <si>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</si>
  <si>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</si>
  <si>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</si>
  <si>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</si>
  <si>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</si>
  <si>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</si>
  <si>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</si>
  <si>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</si>
  <si>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</si>
  <si>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</si>
  <si>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</si>
  <si>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</si>
  <si>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</si>
  <si>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</si>
  <si>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</si>
  <si>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</si>
  <si>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</si>
  <si>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</si>
  <si>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</si>
  <si>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</si>
  <si>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</si>
  <si>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</si>
  <si>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</si>
  <si>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</si>
  <si>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</si>
  <si>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</si>
  <si>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</si>
  <si>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</si>
  <si>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</si>
  <si>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</si>
  <si>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</si>
  <si>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</si>
  <si>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</si>
  <si>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</si>
  <si>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</si>
  <si>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</si>
  <si>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</si>
  <si>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</si>
  <si>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</si>
  <si>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</si>
  <si>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</si>
  <si>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</si>
  <si>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</si>
  <si>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</si>
  <si>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</si>
  <si>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</si>
  <si>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</si>
  <si>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</si>
  <si>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</si>
  <si>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</si>
  <si>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</si>
  <si>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</si>
  <si>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</si>
  <si>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</si>
  <si>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</si>
  <si>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</si>
  <si>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</si>
  <si>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</si>
  <si>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</si>
  <si>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</si>
  <si>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</si>
  <si>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</si>
  <si>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</si>
  <si>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</si>
  <si>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</si>
  <si>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</si>
  <si>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</si>
  <si>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</si>
  <si>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</si>
  <si>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</si>
  <si>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</si>
  <si>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</si>
  <si>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</si>
  <si>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</si>
  <si>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</si>
  <si>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</si>
  <si>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</si>
  <si>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</si>
  <si>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</si>
  <si>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</si>
  <si>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</si>
  <si>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</si>
  <si>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</si>
  <si>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</si>
  <si>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</si>
  <si>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</si>
  <si>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</si>
  <si>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</si>
  <si>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</si>
  <si>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</si>
  <si>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</si>
  <si>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</si>
  <si>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</si>
  <si>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</si>
  <si>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</si>
  <si>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</si>
  <si>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</si>
  <si>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</si>
  <si>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</si>
  <si>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</si>
  <si>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</si>
  <si>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</si>
  <si>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</si>
  <si>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</si>
  <si>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</si>
  <si>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</si>
  <si>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</si>
  <si>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</si>
  <si>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</si>
  <si>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</si>
  <si>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</si>
  <si>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</si>
  <si>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</si>
  <si>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</si>
  <si>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</si>
  <si>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</si>
  <si>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</si>
  <si>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</si>
  <si>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</si>
  <si>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</si>
  <si>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</si>
  <si>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</si>
  <si>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</si>
  <si>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</si>
  <si>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</si>
  <si>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</si>
  <si>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</si>
  <si>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</si>
  <si>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</si>
  <si>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</si>
  <si>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</si>
  <si>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</si>
  <si>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</si>
  <si>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</si>
  <si>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</si>
  <si>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</si>
  <si>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</si>
  <si>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</si>
  <si>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</si>
  <si>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</si>
  <si>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</si>
  <si>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</si>
  <si>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</si>
  <si>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</si>
  <si>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</si>
  <si>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</si>
  <si>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</si>
  <si>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</si>
  <si>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</si>
  <si>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</si>
  <si>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</si>
  <si>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</si>
  <si>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</si>
  <si>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</si>
  <si>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</si>
  <si>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</si>
  <si>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</si>
  <si>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</si>
  <si>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</si>
  <si>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</si>
  <si>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</si>
  <si>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</si>
  <si>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</si>
  <si>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</si>
  <si>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</si>
  <si>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</si>
  <si>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</si>
  <si>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</si>
  <si>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</si>
  <si>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</si>
  <si>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</si>
  <si>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</si>
  <si>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</si>
  <si>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</si>
  <si>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</si>
  <si>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</si>
  <si>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</si>
  <si>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</si>
  <si>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</si>
  <si>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</si>
  <si>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</si>
  <si>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</si>
  <si>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</si>
  <si>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</si>
  <si>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</si>
  <si>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</si>
  <si>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</si>
  <si>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</si>
  <si>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</si>
  <si>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</si>
  <si>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</si>
  <si>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</si>
  <si>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</si>
  <si>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</si>
  <si>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</si>
  <si>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</si>
  <si>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</si>
  <si>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</si>
  <si>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</si>
  <si>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</si>
  <si>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</si>
  <si>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</si>
  <si>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</si>
  <si>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</si>
  <si>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</si>
  <si>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</si>
  <si>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</si>
  <si>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</si>
  <si>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</si>
  <si>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</si>
  <si>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</si>
  <si>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</si>
  <si>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</si>
  <si>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</si>
  <si>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</si>
  <si>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</si>
  <si>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</si>
  <si>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</si>
  <si>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</si>
  <si>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</si>
  <si>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</si>
  <si>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</si>
  <si>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</si>
  <si>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</si>
  <si>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</si>
  <si>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</si>
  <si>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</si>
  <si>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</si>
  <si>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</si>
  <si>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</si>
  <si>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</si>
  <si>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</si>
  <si>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</si>
  <si>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</si>
  <si>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</si>
  <si>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</si>
  <si>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</si>
  <si>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</si>
  <si>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</si>
  <si>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</si>
  <si>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</si>
  <si>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</si>
  <si>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</si>
  <si>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</si>
  <si>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</si>
  <si>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</si>
  <si>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</si>
  <si>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</si>
  <si>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</si>
  <si>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</si>
  <si>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</si>
  <si>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</si>
  <si>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</si>
  <si>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</si>
  <si>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</si>
  <si>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</si>
  <si>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</si>
  <si>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</si>
  <si>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</si>
  <si>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</si>
  <si>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</si>
  <si>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</si>
  <si>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</si>
  <si>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</si>
  <si>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</si>
  <si>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</si>
  <si>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</si>
  <si>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</si>
  <si>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</si>
  <si>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</si>
  <si>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</si>
  <si>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</si>
  <si>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</si>
  <si>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</si>
  <si>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</si>
  <si>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</si>
  <si>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</si>
  <si>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</si>
  <si>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</si>
  <si>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</si>
  <si>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</si>
  <si>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</si>
  <si>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</si>
  <si>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</si>
  <si>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</si>
  <si>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</si>
  <si>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</si>
  <si>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</si>
  <si>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</si>
  <si>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</si>
  <si>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</si>
  <si>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</si>
  <si>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</si>
  <si>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</si>
  <si>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</si>
  <si>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</si>
  <si>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</si>
  <si>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</si>
  <si>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</si>
  <si>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</si>
  <si>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</si>
  <si>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</si>
  <si>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</si>
  <si>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</si>
  <si>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</si>
  <si>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</si>
  <si>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</si>
  <si>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</si>
  <si>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</si>
  <si>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</si>
  <si>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</si>
  <si>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</si>
  <si>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</si>
  <si>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</si>
  <si>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</si>
  <si>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</si>
  <si>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</si>
  <si>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</si>
  <si>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</si>
  <si>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</si>
  <si>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</si>
  <si>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</si>
  <si>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</si>
  <si>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</si>
  <si>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</si>
  <si>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</si>
  <si>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</si>
  <si>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</si>
  <si>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</si>
  <si>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</si>
  <si>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</si>
  <si>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</si>
  <si>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</si>
  <si>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</si>
  <si>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</si>
  <si>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</si>
  <si>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</si>
  <si>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</si>
  <si>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</si>
  <si>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</si>
  <si>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</si>
  <si>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</si>
  <si>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</si>
  <si>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</si>
  <si>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</si>
  <si>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</si>
  <si>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</si>
  <si>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</si>
  <si>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</si>
  <si>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</si>
  <si>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</si>
  <si>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</si>
  <si>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</si>
  <si>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</si>
  <si>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</si>
  <si>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</si>
  <si>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</si>
  <si>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</si>
  <si>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</si>
  <si>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</si>
  <si>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</si>
  <si>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</si>
  <si>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</si>
  <si>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</si>
  <si>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</si>
  <si>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</si>
  <si>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</si>
  <si>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</si>
  <si>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</si>
  <si>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</si>
  <si>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</si>
  <si>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</si>
  <si>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</si>
  <si>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</si>
  <si>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</si>
  <si>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</si>
  <si>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</si>
  <si>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</si>
  <si>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</si>
  <si>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</si>
  <si>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</si>
  <si>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</si>
  <si>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</si>
  <si>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</si>
  <si>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</si>
  <si>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</si>
  <si>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</si>
  <si>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</si>
  <si>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</si>
  <si>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</si>
  <si>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</si>
  <si>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</si>
  <si>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</si>
  <si>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</si>
  <si>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</si>
  <si>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</si>
  <si>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</si>
  <si>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</si>
  <si>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</si>
  <si>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</si>
  <si>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</si>
  <si>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</si>
  <si>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</si>
  <si>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</si>
  <si>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</si>
  <si>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</si>
  <si>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</si>
  <si>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</si>
  <si>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</si>
  <si>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</si>
  <si>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</si>
  <si>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</si>
  <si>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</si>
  <si>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</si>
  <si>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</si>
  <si>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</si>
  <si>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</si>
  <si>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</si>
  <si>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</si>
  <si>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</si>
  <si>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</si>
  <si>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</si>
  <si>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</si>
  <si>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</si>
  <si>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</si>
  <si>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</si>
  <si>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</si>
  <si>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</si>
  <si>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</si>
  <si>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</si>
  <si>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</si>
  <si>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</si>
  <si>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</si>
  <si>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</si>
  <si>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</si>
  <si>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</si>
  <si>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</si>
  <si>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</si>
  <si>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</si>
  <si>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</si>
  <si>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</si>
  <si>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</si>
  <si>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</si>
  <si>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</si>
  <si>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</si>
  <si>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</si>
  <si>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</si>
  <si>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</si>
  <si>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</si>
  <si>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</si>
  <si>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</si>
  <si>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</si>
  <si>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</si>
  <si>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</si>
  <si>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</si>
  <si>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</si>
  <si>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</si>
  <si>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</si>
  <si>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</si>
  <si>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</si>
  <si>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</si>
  <si>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</si>
  <si>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</si>
  <si>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</si>
  <si>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</si>
  <si>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</si>
  <si>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</si>
  <si>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</si>
  <si>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</si>
  <si>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</si>
  <si>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</si>
  <si>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</si>
  <si>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</si>
  <si>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</si>
  <si>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</si>
  <si>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</si>
  <si>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</si>
  <si>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</si>
  <si>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</si>
  <si>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</si>
  <si>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</si>
  <si>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</si>
  <si>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</si>
  <si>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</si>
  <si>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</si>
  <si>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</si>
  <si>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</si>
  <si>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</si>
  <si>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</si>
  <si>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</si>
  <si>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</si>
  <si>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</si>
  <si>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</si>
  <si>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</si>
  <si>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</si>
  <si>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</si>
  <si>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</si>
  <si>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</si>
  <si>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</si>
  <si>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</si>
  <si>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</si>
  <si>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</si>
  <si>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</si>
  <si>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</si>
  <si>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</si>
  <si>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</si>
  <si>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</si>
  <si>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</si>
  <si>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</si>
  <si>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</si>
  <si>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</si>
  <si>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</si>
  <si>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</si>
  <si>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</si>
  <si>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</si>
  <si>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</si>
  <si>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</si>
  <si>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</si>
  <si>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</si>
  <si>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</si>
  <si>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</si>
  <si>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</si>
  <si>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</si>
  <si>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</si>
  <si>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</si>
  <si>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</si>
  <si>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</si>
  <si>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</si>
  <si>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</si>
  <si>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</si>
  <si>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</si>
  <si>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</si>
  <si>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</si>
  <si>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</si>
  <si>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</si>
  <si>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</si>
  <si>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</si>
  <si>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</si>
  <si>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</si>
  <si>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</si>
  <si>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</si>
  <si>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</si>
  <si>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</si>
  <si>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</si>
  <si>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</si>
  <si>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</si>
  <si>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</si>
  <si>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</si>
  <si>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</si>
  <si>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</si>
  <si>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</si>
  <si>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</si>
  <si>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</si>
  <si>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</si>
  <si>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</si>
  <si>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</si>
  <si>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</si>
  <si>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</si>
  <si>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</si>
  <si>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</si>
  <si>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</si>
  <si>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</si>
  <si>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</si>
  <si>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</si>
  <si>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</si>
  <si>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</si>
  <si>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</si>
  <si>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</si>
  <si>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</si>
  <si>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</si>
  <si>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</si>
  <si>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</si>
  <si>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</si>
  <si>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</si>
  <si>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</si>
  <si>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</si>
  <si>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</si>
  <si>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</si>
  <si>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</si>
  <si>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</si>
  <si>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</si>
  <si>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</si>
  <si>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</si>
  <si>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</si>
  <si>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</si>
  <si>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</si>
  <si>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</si>
  <si>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</si>
  <si>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</si>
  <si>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</si>
  <si>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</si>
  <si>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</si>
  <si>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</si>
  <si>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</si>
  <si>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</si>
  <si>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</si>
  <si>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</si>
  <si>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</si>
  <si>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</si>
  <si>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</si>
  <si>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</si>
  <si>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</si>
  <si>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</si>
  <si>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</si>
  <si>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</si>
  <si>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</si>
  <si>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</si>
  <si>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</si>
  <si>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</si>
  <si>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</si>
  <si>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</si>
  <si>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</si>
  <si>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</si>
  <si>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</si>
  <si>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</si>
  <si>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</si>
  <si>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</si>
  <si>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</si>
  <si>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</si>
  <si>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</si>
  <si>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</si>
  <si>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</si>
  <si>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</si>
  <si>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</si>
  <si>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</si>
  <si>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</si>
  <si>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</si>
  <si>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</si>
  <si>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</si>
  <si>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</si>
  <si>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</si>
  <si>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</si>
  <si>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</si>
  <si>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</si>
  <si>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</si>
  <si>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</si>
  <si>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</si>
  <si>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</si>
  <si>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</si>
  <si>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</si>
  <si>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</si>
  <si>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</si>
  <si>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</si>
  <si>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</si>
  <si>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</si>
  <si>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</si>
  <si>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</si>
  <si>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</si>
  <si>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</si>
  <si>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</si>
  <si>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</si>
  <si>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</si>
  <si>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</si>
  <si>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</si>
  <si>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</si>
  <si>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</si>
  <si>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</si>
  <si>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</si>
  <si>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</si>
  <si>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</si>
  <si>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</si>
  <si>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</si>
  <si>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</si>
  <si>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</si>
  <si>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</si>
  <si>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</si>
  <si>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</si>
  <si>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</si>
  <si>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</si>
  <si>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</si>
  <si>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</si>
  <si>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</si>
  <si>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</si>
  <si>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</si>
  <si>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</si>
  <si>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</si>
  <si>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</si>
  <si>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</si>
  <si>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</si>
  <si>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</si>
  <si>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</si>
  <si>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</si>
  <si>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</si>
  <si>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</si>
  <si>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</si>
  <si>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</si>
  <si>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</si>
  <si>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</si>
  <si>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</si>
  <si>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</si>
  <si>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</si>
  <si>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</si>
  <si>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</si>
  <si>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</si>
  <si>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</si>
  <si>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</si>
  <si>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</si>
  <si>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</si>
  <si>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</si>
  <si>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</si>
  <si>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</si>
  <si>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</si>
  <si>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</si>
  <si>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</si>
  <si>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</si>
  <si>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</si>
  <si>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</si>
  <si>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</si>
  <si>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</si>
  <si>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</si>
  <si>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</si>
  <si>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</si>
  <si>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</si>
  <si>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</si>
  <si>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</si>
  <si>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</si>
  <si>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</si>
  <si>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</si>
  <si>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</si>
  <si>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</si>
  <si>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</si>
  <si>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</si>
  <si>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</si>
  <si>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</si>
  <si>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</si>
  <si>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</si>
  <si>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</si>
  <si>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</si>
  <si>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</si>
  <si>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</si>
  <si>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</si>
  <si>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</si>
  <si>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</si>
  <si>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</si>
  <si>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</si>
  <si>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</si>
  <si>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</si>
  <si>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</si>
  <si>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</si>
  <si>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</si>
  <si>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</si>
  <si>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</si>
  <si>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</si>
  <si>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</si>
  <si>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</si>
  <si>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</si>
  <si>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</si>
  <si>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</si>
  <si>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</si>
  <si>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</si>
  <si>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</si>
  <si>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</si>
  <si>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</si>
  <si>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</si>
  <si>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</si>
  <si>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</si>
  <si>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</si>
  <si>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</si>
  <si>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</si>
  <si>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</si>
  <si>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</si>
  <si>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</si>
  <si>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</si>
  <si>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</si>
  <si>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</si>
  <si>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</si>
  <si>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</si>
  <si>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</si>
  <si>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</si>
  <si>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</si>
  <si>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</si>
  <si>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</si>
  <si>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</si>
  <si>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</si>
  <si>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</si>
  <si>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</si>
  <si>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</si>
  <si>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</si>
  <si>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</si>
  <si>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</si>
  <si>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</si>
  <si>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</si>
  <si>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</si>
  <si>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</si>
  <si>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</si>
  <si>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</si>
  <si>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</si>
  <si>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</si>
  <si>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</si>
  <si>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</si>
  <si>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</si>
  <si>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</si>
  <si>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</si>
  <si>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</si>
  <si>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</si>
  <si>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</si>
  <si>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</si>
  <si>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</si>
  <si>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</si>
  <si>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</si>
  <si>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</si>
  <si>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</si>
  <si>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</si>
  <si>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</si>
  <si>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</si>
  <si>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</si>
  <si>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</si>
  <si>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</si>
  <si>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</si>
  <si>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</si>
  <si>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</si>
  <si>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</si>
  <si>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</si>
  <si>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</si>
  <si>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</si>
  <si>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</si>
  <si>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</si>
  <si>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</si>
  <si>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</si>
  <si>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</si>
  <si>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</si>
  <si>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</si>
  <si>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</si>
  <si>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</si>
  <si>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</si>
  <si>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</si>
  <si>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</si>
  <si>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</si>
  <si>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</si>
  <si>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</si>
  <si>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</si>
  <si>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</si>
  <si>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</si>
  <si>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</si>
  <si>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</si>
  <si>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</si>
  <si>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</si>
  <si>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</si>
  <si>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</si>
  <si>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</si>
  <si>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</si>
  <si>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</si>
  <si>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</si>
  <si>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</si>
  <si>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</si>
  <si>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</si>
  <si>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</si>
  <si>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</si>
  <si>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</si>
  <si>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</si>
  <si>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</si>
  <si>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</si>
  <si>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</si>
  <si>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</si>
  <si>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</si>
  <si>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</si>
  <si>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</si>
  <si>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</si>
  <si>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</si>
  <si>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</si>
  <si>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</si>
  <si>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</si>
  <si>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</si>
  <si>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</si>
  <si>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</si>
  <si>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</si>
  <si>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</si>
  <si>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</si>
  <si>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</si>
  <si>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</si>
  <si>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</si>
  <si>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</si>
  <si>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</si>
  <si>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</si>
  <si>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</si>
  <si>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</si>
  <si>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</si>
  <si>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</si>
  <si>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</si>
  <si>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</si>
  <si>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</si>
  <si>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</si>
  <si>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</si>
  <si>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</si>
  <si>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</si>
  <si>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</si>
  <si>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</si>
  <si>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</si>
  <si>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</si>
  <si>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</si>
  <si>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</si>
  <si>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</si>
  <si>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</si>
  <si>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</si>
  <si>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</si>
  <si>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</si>
  <si>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</si>
  <si>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</si>
  <si>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</si>
  <si>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</si>
  <si>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</si>
  <si>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</si>
  <si>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</si>
  <si>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</si>
  <si>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</si>
  <si>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</si>
  <si>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</si>
  <si>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</si>
  <si>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</si>
  <si>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</si>
  <si>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</si>
  <si>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</si>
  <si>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</si>
  <si>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</si>
  <si>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</si>
  <si>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</si>
  <si>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</si>
  <si>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</si>
  <si>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</si>
  <si>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</si>
  <si>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</si>
  <si>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</si>
  <si>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</si>
  <si>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</si>
  <si>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</si>
  <si>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</si>
  <si>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</si>
  <si>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</si>
  <si>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</si>
  <si>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</si>
  <si>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</si>
  <si>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</si>
  <si>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</si>
  <si>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</si>
  <si>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</si>
  <si>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</si>
  <si>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</si>
  <si>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</si>
  <si>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</si>
  <si>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</si>
  <si>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</si>
  <si>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</si>
  <si>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</si>
  <si>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</si>
  <si>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</si>
  <si>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</si>
  <si>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</si>
  <si>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</si>
  <si>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</si>
  <si>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</si>
  <si>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</si>
  <si>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</si>
  <si>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</si>
  <si>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</si>
  <si>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</si>
  <si>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</si>
  <si>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</si>
  <si>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</si>
  <si>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</si>
  <si>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</si>
  <si>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</si>
  <si>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</si>
  <si>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</si>
  <si>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</si>
  <si>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</si>
  <si>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</si>
  <si>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</si>
  <si>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</si>
  <si>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</si>
  <si>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</si>
  <si>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</si>
  <si>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</si>
  <si>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</si>
  <si>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</si>
  <si>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</si>
  <si>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</si>
  <si>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</si>
  <si>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</si>
  <si>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</si>
  <si>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</si>
  <si>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</si>
  <si>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</si>
  <si>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</si>
  <si>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</si>
  <si>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</si>
  <si>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</si>
  <si>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</si>
  <si>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</si>
  <si>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</si>
  <si>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</si>
  <si>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</si>
  <si>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</si>
  <si>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</si>
  <si>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</si>
  <si>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</si>
  <si>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</si>
  <si>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</si>
  <si>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</si>
  <si>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</si>
  <si>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</si>
  <si>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</si>
  <si>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</si>
  <si>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</si>
  <si>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</si>
  <si>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</si>
  <si>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</si>
  <si>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</si>
  <si>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</si>
  <si>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</si>
  <si>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</si>
  <si>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</si>
  <si>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</si>
  <si>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</si>
  <si>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</si>
  <si>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</si>
  <si>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</si>
  <si>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</si>
  <si>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</si>
  <si>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</si>
  <si>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</si>
  <si>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</si>
  <si>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</si>
  <si>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</si>
  <si>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</si>
  <si>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</si>
  <si>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</si>
  <si>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</si>
  <si>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</si>
  <si>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</si>
  <si>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</si>
  <si>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</si>
  <si>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</si>
  <si>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</si>
  <si>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</si>
  <si>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</si>
  <si>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</si>
  <si>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</si>
  <si>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</si>
  <si>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</si>
  <si>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</si>
  <si>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</si>
  <si>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</si>
  <si>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</si>
  <si>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</si>
  <si>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</si>
  <si>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</si>
  <si>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</si>
  <si>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</si>
  <si>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</si>
  <si>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</si>
  <si>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</si>
  <si>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</si>
  <si>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</si>
  <si>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</si>
  <si>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</si>
  <si>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</si>
  <si>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</si>
  <si>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</si>
  <si>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</si>
  <si>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</si>
  <si>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</si>
  <si>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</si>
  <si>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</si>
  <si>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</si>
  <si>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</si>
  <si>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</si>
  <si>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</si>
  <si>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</si>
  <si>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</si>
  <si>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</si>
  <si>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</si>
  <si>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</si>
  <si>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</si>
  <si>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</si>
  <si>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</si>
  <si>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</si>
  <si>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</si>
  <si>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</si>
  <si>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</si>
  <si>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</si>
  <si>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</si>
  <si>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</si>
  <si>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</si>
  <si>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</si>
  <si>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</si>
  <si>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</si>
  <si>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</si>
  <si>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</si>
  <si>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</si>
  <si>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</si>
  <si>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</si>
  <si>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</si>
  <si>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</si>
  <si>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</si>
  <si>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</si>
  <si>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</si>
  <si>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</si>
  <si>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</si>
  <si>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</si>
  <si>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</si>
  <si>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</si>
  <si>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</si>
  <si>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</si>
  <si>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</si>
  <si>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</si>
  <si>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</si>
  <si>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</si>
  <si>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</si>
  <si>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</si>
  <si>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</si>
  <si>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</si>
  <si>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</si>
  <si>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</si>
  <si>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</si>
  <si>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</si>
  <si>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</si>
  <si>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</si>
  <si>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</si>
  <si>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</si>
  <si>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</si>
  <si>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</si>
  <si>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</si>
  <si>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</si>
  <si>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</si>
  <si>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</si>
  <si>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</si>
  <si>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</si>
  <si>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</si>
  <si>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</si>
  <si>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</si>
  <si>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</si>
  <si>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</si>
  <si>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</si>
  <si>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</si>
  <si>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</si>
  <si>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</si>
  <si>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</si>
  <si>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</si>
  <si>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</si>
  <si>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</si>
  <si>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</si>
  <si>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</si>
  <si>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</si>
  <si>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</si>
  <si>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</si>
  <si>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</si>
  <si>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</si>
  <si>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</si>
  <si>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</si>
  <si>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</si>
  <si>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</si>
  <si>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</si>
  <si>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</si>
  <si>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</si>
  <si>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</si>
  <si>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</si>
  <si>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</si>
  <si>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</si>
  <si>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</si>
  <si>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</si>
  <si>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</si>
  <si>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</si>
  <si>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</si>
  <si>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</si>
  <si>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</si>
  <si>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</si>
  <si>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</si>
  <si>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</si>
  <si>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</si>
  <si>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</si>
  <si>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</si>
  <si>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</si>
  <si>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</si>
  <si>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</si>
  <si>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</si>
  <si>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</si>
  <si>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</si>
  <si>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</si>
  <si>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</si>
  <si>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</si>
  <si>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</si>
  <si>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</si>
  <si>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</si>
  <si>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</si>
  <si>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</si>
  <si>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</si>
  <si>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</si>
  <si>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</si>
  <si>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</si>
  <si>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</si>
  <si>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</si>
  <si>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</si>
  <si>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</si>
  <si>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</si>
  <si>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</si>
  <si>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</si>
  <si>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</si>
  <si>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</si>
  <si>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</si>
  <si>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</si>
  <si>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</si>
  <si>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</si>
  <si>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</si>
  <si>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</si>
  <si>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</si>
  <si>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</si>
  <si>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</si>
  <si>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</si>
  <si>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</si>
  <si>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</si>
  <si>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</si>
  <si>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</si>
  <si>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</si>
  <si>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</si>
  <si>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</si>
  <si>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</si>
  <si>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</si>
  <si>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</si>
  <si>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</si>
  <si>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</si>
  <si>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</si>
  <si>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</si>
  <si>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</si>
  <si>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</si>
  <si>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</si>
  <si>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</si>
  <si>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</si>
  <si>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</si>
  <si>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</si>
  <si>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</si>
  <si>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</si>
  <si>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</si>
  <si>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</si>
  <si>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</si>
  <si>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</si>
  <si>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</si>
  <si>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</si>
  <si>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</si>
  <si>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</si>
  <si>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</si>
  <si>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</si>
  <si>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</si>
  <si>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</si>
  <si>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</si>
  <si>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</si>
  <si>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</si>
  <si>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</si>
  <si>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</si>
  <si>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</si>
  <si>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</si>
  <si>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</si>
  <si>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</si>
  <si>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</si>
  <si>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</si>
  <si>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</si>
  <si>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</si>
  <si>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</si>
  <si>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</si>
  <si>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</si>
  <si>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</si>
  <si>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</si>
  <si>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</si>
  <si>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</si>
  <si>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</si>
  <si>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</si>
  <si>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</si>
  <si>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</si>
  <si>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</si>
  <si>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</si>
  <si>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</si>
  <si>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</si>
  <si>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</si>
  <si>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</si>
  <si>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</si>
  <si>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</si>
  <si>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</si>
  <si>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</si>
  <si>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</si>
  <si>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</si>
  <si>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</si>
  <si>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</si>
  <si>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</si>
  <si>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</si>
  <si>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</si>
  <si>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</si>
  <si>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</si>
  <si>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</si>
  <si>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</si>
  <si>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</si>
  <si>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</si>
  <si>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</si>
  <si>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</si>
  <si>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</si>
  <si>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</si>
  <si>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</si>
  <si>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</si>
  <si>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</si>
  <si>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</si>
  <si>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</si>
  <si>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</si>
  <si>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</si>
  <si>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</si>
  <si>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</si>
  <si>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</si>
  <si>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</si>
  <si>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</si>
  <si>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</si>
  <si>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</si>
  <si>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</si>
  <si>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</si>
  <si>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</si>
  <si>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</si>
  <si>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</si>
  <si>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</si>
  <si>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</si>
  <si>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</si>
  <si>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</si>
  <si>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</si>
  <si>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</si>
  <si>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</si>
  <si>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</si>
  <si>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</si>
  <si>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</si>
  <si>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</si>
  <si>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</si>
  <si>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</si>
  <si>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</si>
  <si>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</si>
  <si>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</si>
  <si>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</si>
  <si>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</si>
  <si>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</si>
  <si>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</si>
  <si>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</si>
  <si>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</si>
  <si>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</si>
  <si>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</si>
  <si>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</si>
  <si>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</si>
  <si>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</si>
  <si>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</si>
  <si>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</si>
  <si>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</si>
  <si>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</si>
  <si>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</si>
  <si>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</si>
  <si>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</si>
  <si>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</si>
  <si>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</si>
  <si>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</si>
  <si>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</si>
  <si>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</si>
  <si>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</si>
  <si>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</si>
  <si>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</si>
  <si>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</si>
  <si>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</si>
  <si>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</si>
  <si>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</si>
  <si>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</si>
  <si>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</si>
  <si>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</si>
  <si>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</si>
  <si>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</si>
  <si>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</si>
  <si>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</si>
  <si>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</si>
  <si>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</si>
  <si>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</si>
  <si>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</si>
  <si>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</si>
  <si>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</si>
  <si>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</si>
  <si>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</si>
  <si>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</si>
  <si>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</si>
  <si>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</si>
  <si>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</si>
  <si>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</si>
  <si>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</si>
  <si>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</si>
  <si>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</si>
  <si>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</si>
  <si>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</si>
  <si>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</si>
  <si>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</si>
  <si>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</si>
  <si>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</si>
  <si>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</si>
  <si>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</si>
  <si>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</si>
  <si>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</si>
  <si>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</si>
  <si>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</si>
  <si>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</si>
  <si>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</si>
  <si>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</si>
  <si>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</si>
  <si>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</si>
  <si>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</si>
  <si>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</si>
  <si>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</si>
  <si>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</si>
  <si>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</si>
  <si>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</si>
  <si>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</si>
  <si>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</si>
  <si>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</si>
  <si>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</si>
  <si>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</si>
  <si>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</si>
  <si>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</si>
  <si>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</si>
  <si>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</si>
  <si>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</si>
  <si>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</si>
  <si>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</si>
  <si>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</si>
  <si>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</si>
  <si>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</si>
  <si>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</si>
  <si>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</si>
  <si>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</si>
  <si>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</si>
  <si>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</si>
  <si>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</si>
  <si>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</si>
  <si>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</si>
  <si>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</si>
  <si>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</si>
  <si>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</si>
  <si>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</si>
  <si>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</si>
  <si>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</si>
  <si>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</si>
  <si>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</si>
  <si>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</si>
  <si>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</si>
  <si>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</si>
  <si>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</si>
  <si>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</si>
  <si>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</si>
  <si>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</si>
  <si>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</si>
  <si>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</si>
  <si>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</si>
  <si>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</si>
  <si>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</si>
  <si>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</si>
  <si>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</si>
  <si>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</si>
  <si>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</si>
  <si>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</si>
  <si>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</si>
  <si>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</si>
  <si>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</si>
  <si>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</si>
  <si>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</si>
  <si>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</si>
  <si>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</si>
  <si>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</si>
  <si>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</si>
  <si>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</si>
  <si>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</si>
  <si>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</si>
  <si>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</si>
  <si>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</si>
  <si>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</si>
  <si>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</si>
  <si>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</si>
  <si>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</si>
  <si>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</si>
  <si>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</si>
  <si>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</si>
  <si>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</si>
  <si>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</si>
  <si>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</si>
  <si>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</si>
  <si>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</si>
  <si>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</si>
  <si>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</si>
  <si>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</si>
  <si>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</si>
  <si>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</si>
  <si>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</si>
  <si>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</si>
  <si>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</si>
  <si>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</si>
  <si>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</si>
  <si>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</si>
  <si>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</si>
  <si>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</si>
  <si>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</si>
  <si>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</si>
  <si>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</si>
  <si>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</si>
  <si>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</si>
  <si>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</si>
  <si>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</si>
  <si>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</si>
  <si>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</si>
  <si>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</si>
  <si>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</si>
  <si>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</si>
  <si>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</si>
  <si>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</si>
  <si>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</si>
  <si>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</si>
  <si>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</si>
  <si>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</si>
  <si>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</si>
  <si>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</si>
  <si>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</si>
  <si>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</si>
  <si>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</si>
  <si>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</si>
  <si>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</si>
  <si>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</si>
  <si>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</si>
  <si>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</si>
  <si>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</si>
  <si>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</si>
  <si>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</si>
  <si>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</si>
  <si>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</si>
  <si>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</si>
  <si>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</si>
  <si>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</si>
  <si>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</si>
  <si>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</si>
  <si>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</si>
  <si>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</si>
  <si>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</si>
  <si>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</si>
  <si>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</si>
  <si>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</si>
  <si>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</si>
  <si>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</si>
  <si>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</si>
  <si>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</si>
  <si>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</si>
  <si>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</si>
  <si>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</si>
  <si>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</si>
  <si>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</si>
  <si>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</si>
  <si>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</si>
  <si>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</si>
  <si>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</si>
  <si>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</si>
  <si>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</si>
  <si>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</si>
  <si>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</si>
  <si>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</si>
  <si>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</si>
  <si>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</si>
  <si>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</si>
  <si>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</si>
  <si>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</si>
  <si>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</si>
  <si>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</si>
  <si>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</si>
  <si>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</si>
  <si>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</si>
  <si>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</si>
  <si>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</si>
  <si>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</si>
  <si>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</si>
  <si>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</si>
  <si>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</si>
  <si>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</si>
  <si>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</si>
  <si>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</si>
  <si>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</si>
  <si>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</si>
  <si>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</si>
  <si>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</si>
  <si>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</si>
  <si>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</si>
  <si>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</si>
  <si>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</si>
  <si>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</si>
  <si>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</si>
  <si>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</si>
  <si>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</si>
  <si>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</si>
  <si>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</si>
  <si>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</si>
  <si>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</si>
  <si>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</si>
  <si>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</si>
  <si>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</si>
  <si>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</si>
  <si>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</si>
  <si>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</si>
  <si>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</si>
  <si>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</si>
  <si>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</si>
  <si>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</si>
  <si>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</si>
  <si>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</si>
  <si>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</si>
  <si>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</si>
  <si>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</si>
  <si>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</si>
  <si>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</si>
  <si>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</si>
  <si>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</si>
  <si>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</si>
  <si>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</si>
  <si>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</si>
  <si>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</si>
  <si>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</si>
  <si>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</si>
  <si>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</si>
  <si>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</si>
  <si>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</si>
  <si>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</si>
  <si>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</si>
  <si>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</si>
  <si>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</si>
  <si>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</si>
  <si>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</si>
  <si>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</si>
  <si>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</si>
  <si>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</si>
  <si>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</si>
  <si>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</si>
  <si>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</si>
  <si>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</si>
  <si>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</si>
  <si>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</si>
  <si>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</si>
  <si>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</si>
  <si>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</si>
  <si>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</si>
  <si>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</si>
  <si>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</si>
  <si>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</si>
  <si>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</si>
  <si>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</si>
  <si>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</si>
  <si>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</si>
  <si>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</si>
  <si>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</si>
  <si>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</si>
  <si>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</si>
  <si>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</si>
  <si>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</si>
  <si>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</si>
  <si>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</si>
  <si>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</si>
  <si>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</si>
  <si>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</si>
  <si>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</si>
  <si>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</si>
  <si>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</si>
  <si>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</si>
  <si>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</si>
  <si>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</si>
  <si>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</si>
  <si>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</si>
  <si>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</si>
  <si>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</si>
  <si>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</si>
  <si>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</si>
  <si>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</si>
  <si>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</si>
  <si>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</si>
  <si>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</si>
  <si>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</si>
  <si>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</si>
  <si>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</si>
  <si>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</si>
  <si>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</si>
  <si>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</si>
  <si>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</si>
  <si>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</si>
  <si>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</si>
  <si>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</si>
  <si>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</si>
  <si>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</si>
  <si>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</si>
  <si>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</si>
  <si>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</si>
  <si>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</si>
  <si>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</si>
  <si>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</si>
  <si>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</si>
  <si>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</si>
  <si>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</si>
  <si>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</si>
  <si>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</si>
  <si>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</si>
  <si>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</si>
  <si>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</si>
  <si>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</si>
  <si>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</si>
  <si>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</si>
  <si>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</si>
  <si>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</si>
  <si>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</si>
  <si>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</si>
  <si>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</si>
  <si>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</si>
  <si>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</si>
  <si>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</si>
  <si>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</si>
  <si>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</si>
  <si>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</si>
  <si>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</si>
  <si>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</si>
  <si>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</si>
  <si>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</si>
  <si>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</si>
  <si>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</si>
  <si>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</si>
  <si>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</si>
  <si>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</si>
  <si>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</si>
  <si>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</si>
  <si>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</si>
  <si>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</si>
  <si>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</si>
  <si>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</si>
  <si>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</si>
  <si>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</si>
  <si>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</si>
  <si>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</si>
  <si>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</si>
  <si>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</si>
  <si>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</si>
  <si>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</si>
  <si>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</si>
  <si>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</si>
  <si>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</si>
  <si>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</si>
  <si>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</si>
  <si>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</si>
  <si>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</si>
  <si>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</si>
  <si>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</si>
  <si>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</si>
  <si>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</si>
  <si>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</si>
  <si>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</si>
  <si>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</si>
  <si>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</si>
  <si>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</si>
  <si>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</si>
  <si>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</si>
  <si>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</si>
  <si>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</si>
  <si>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</si>
  <si>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</si>
  <si>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</si>
  <si>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</si>
  <si>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</si>
  <si>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</si>
  <si>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</si>
  <si>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</si>
  <si>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</si>
  <si>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</si>
  <si>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</si>
  <si>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</si>
  <si>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</si>
  <si>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</si>
  <si>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</si>
  <si>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</si>
  <si>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</si>
  <si>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</si>
  <si>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</si>
  <si>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</si>
  <si>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</si>
  <si>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</si>
  <si>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</si>
  <si>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</si>
  <si>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</si>
  <si>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</si>
  <si>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</si>
  <si>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</si>
  <si>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</si>
  <si>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</si>
  <si>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</si>
  <si>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</si>
  <si>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</si>
  <si>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</si>
  <si>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</si>
  <si>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</si>
  <si>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</si>
  <si>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</si>
  <si>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</si>
  <si>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</si>
  <si>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</si>
  <si>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</si>
  <si>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</si>
  <si>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</si>
  <si>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</si>
  <si>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</si>
  <si>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</si>
  <si>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</si>
  <si>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</si>
  <si>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</si>
  <si>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</si>
  <si>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</si>
  <si>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</si>
  <si>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</si>
  <si>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</si>
  <si>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</si>
  <si>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</si>
  <si>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</si>
  <si>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</si>
  <si>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</si>
  <si>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</si>
  <si>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</si>
  <si>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</si>
  <si>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</si>
  <si>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</si>
  <si>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</si>
  <si>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</si>
  <si>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</si>
  <si>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</si>
  <si>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</si>
  <si>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</si>
  <si>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</si>
  <si>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</si>
  <si>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</si>
  <si>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</si>
  <si>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</si>
  <si>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</si>
  <si>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</si>
  <si>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</si>
  <si>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</si>
  <si>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</si>
  <si>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</si>
  <si>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</si>
  <si>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</si>
  <si>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</si>
  <si>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</si>
  <si>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</si>
  <si>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</si>
  <si>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</si>
  <si>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</si>
  <si>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</si>
  <si>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</si>
  <si>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</si>
  <si>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</si>
  <si>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</si>
  <si>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</si>
  <si>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</si>
  <si>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</si>
  <si>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</si>
  <si>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</si>
  <si>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</si>
  <si>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</si>
  <si>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</si>
  <si>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</si>
  <si>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</si>
  <si>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</si>
  <si>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</si>
  <si>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</si>
  <si>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</si>
  <si>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</si>
  <si>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</si>
  <si>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</si>
  <si>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</si>
  <si>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</si>
  <si>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</si>
  <si>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</si>
  <si>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</si>
  <si>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</si>
  <si>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</si>
  <si>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</si>
  <si>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</si>
  <si>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</si>
  <si>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</si>
  <si>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</si>
  <si>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</si>
  <si>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</si>
  <si>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</si>
  <si>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</si>
  <si>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</si>
  <si>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</si>
  <si>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</si>
  <si>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</si>
  <si>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</si>
  <si>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</si>
  <si>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</si>
  <si>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</si>
  <si>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</si>
  <si>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</si>
  <si>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</si>
  <si>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</si>
  <si>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</si>
  <si>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</si>
  <si>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</si>
  <si>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</si>
  <si>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</si>
  <si>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</si>
  <si>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</si>
  <si>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</si>
  <si>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</si>
  <si>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</si>
  <si>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</si>
  <si>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</si>
  <si>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</si>
  <si>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</si>
  <si>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</si>
  <si>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</si>
  <si>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</si>
  <si>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</si>
  <si>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</si>
  <si>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</si>
  <si>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</si>
  <si>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</si>
  <si>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</si>
  <si>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</si>
  <si>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</si>
  <si>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</si>
  <si>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</si>
  <si>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</si>
  <si>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</si>
  <si>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</si>
  <si>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</si>
  <si>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</si>
  <si>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</si>
  <si>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</si>
  <si>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</si>
  <si>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</si>
  <si>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</si>
  <si>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</si>
  <si>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</si>
  <si>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</si>
  <si>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</si>
  <si>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</si>
  <si>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</si>
  <si>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</si>
  <si>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</si>
  <si>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</si>
  <si>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</si>
  <si>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</si>
  <si>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</si>
  <si>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</si>
  <si>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</si>
  <si>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</si>
  <si>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</si>
  <si>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</si>
  <si>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</si>
  <si>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</si>
  <si>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</si>
  <si>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</si>
  <si>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</si>
  <si>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</si>
  <si>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</si>
  <si>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</si>
  <si>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</si>
  <si>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</si>
  <si>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</si>
  <si>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</si>
  <si>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</si>
  <si>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</si>
  <si>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</si>
  <si>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</si>
  <si>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</si>
  <si>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</si>
  <si>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</si>
  <si>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</si>
  <si>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</si>
  <si>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</si>
  <si>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</si>
  <si>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</si>
  <si>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</si>
  <si>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</si>
  <si>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</si>
  <si>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</si>
  <si>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</si>
  <si>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</si>
  <si>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</si>
  <si>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</si>
  <si>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</si>
  <si>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</si>
  <si>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</si>
  <si>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</si>
  <si>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</si>
  <si>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</si>
  <si>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</si>
  <si>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</si>
  <si>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</si>
  <si>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</si>
  <si>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</si>
  <si>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</si>
  <si>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</si>
  <si>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</si>
  <si>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</si>
  <si>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</si>
  <si>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</si>
  <si>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</si>
  <si>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</si>
  <si>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</si>
  <si>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</si>
  <si>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</si>
  <si>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</si>
  <si>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</si>
  <si>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</si>
  <si>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</si>
  <si>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</si>
  <si>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</si>
  <si>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</si>
  <si>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</si>
  <si>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</si>
  <si>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</si>
  <si>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</si>
  <si>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</si>
  <si>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</si>
  <si>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</si>
  <si>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</si>
  <si>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</si>
  <si>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</si>
  <si>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</si>
  <si>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</si>
  <si>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</si>
  <si>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</si>
  <si>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</si>
  <si>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</si>
  <si>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</si>
  <si>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</si>
  <si>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</si>
  <si>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</si>
  <si>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</si>
  <si>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</si>
  <si>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</si>
  <si>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</si>
  <si>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</si>
  <si>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</si>
  <si>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</si>
  <si>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</si>
  <si>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</si>
  <si>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</si>
  <si>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</si>
  <si>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</si>
  <si>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</si>
  <si>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</si>
  <si>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</si>
  <si>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</si>
  <si>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</si>
  <si>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</si>
  <si>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</si>
  <si>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</si>
  <si>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</si>
  <si>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</si>
  <si>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</si>
  <si>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</si>
  <si>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</si>
  <si>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</si>
  <si>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</si>
  <si>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</si>
  <si>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</si>
  <si>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</si>
  <si>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</si>
  <si>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</si>
  <si>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</si>
  <si>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</si>
  <si>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</si>
  <si>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</si>
  <si>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</si>
  <si>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</si>
  <si>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</si>
  <si>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</si>
  <si>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</si>
  <si>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</si>
  <si>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</si>
  <si>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</si>
  <si>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</si>
  <si>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</si>
  <si>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</si>
  <si>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</si>
  <si>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</si>
  <si>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</si>
  <si>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</si>
  <si>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</si>
  <si>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</si>
  <si>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</si>
  <si>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</si>
  <si>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</si>
  <si>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</si>
  <si>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</si>
  <si>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</si>
  <si>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</si>
  <si>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</si>
  <si>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</si>
  <si>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</si>
  <si>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</si>
  <si>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</si>
  <si>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</si>
  <si>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</si>
  <si>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</si>
  <si>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</si>
  <si>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</si>
  <si>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</si>
  <si>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</si>
  <si>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</si>
  <si>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</si>
  <si>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</si>
  <si>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</si>
  <si>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</si>
  <si>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</si>
  <si>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</si>
  <si>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</si>
  <si>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</si>
  <si>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</si>
  <si>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</si>
  <si>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</si>
  <si>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</si>
  <si>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</si>
  <si>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</si>
  <si>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</si>
  <si>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</si>
  <si>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</si>
  <si>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</si>
  <si>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</si>
  <si>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</si>
  <si>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</si>
  <si>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</si>
  <si>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</si>
  <si>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</si>
  <si>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</si>
  <si>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</si>
  <si>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</si>
  <si>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</si>
  <si>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</si>
  <si>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</si>
  <si>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</si>
  <si>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</si>
  <si>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</si>
  <si>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</si>
  <si>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</si>
  <si>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</si>
  <si>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</si>
  <si>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</si>
  <si>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</si>
  <si>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</si>
  <si>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</si>
  <si>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</si>
  <si>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</si>
  <si>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</si>
  <si>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</si>
  <si>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</si>
  <si>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</si>
  <si>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</si>
  <si>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</si>
  <si>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</si>
  <si>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</si>
  <si>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</si>
  <si>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</si>
  <si>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</si>
  <si>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</si>
  <si>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</si>
  <si>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</si>
  <si>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</si>
  <si>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</si>
  <si>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</si>
  <si>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</si>
  <si>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</si>
  <si>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</si>
  <si>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</si>
  <si>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</si>
  <si>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</si>
  <si>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</si>
  <si>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</si>
  <si>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</si>
  <si>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</si>
  <si>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</si>
  <si>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</si>
  <si>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</si>
  <si>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</si>
  <si>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</si>
  <si>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</si>
  <si>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</si>
  <si>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</si>
  <si>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</si>
  <si>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</si>
  <si>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</si>
  <si>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</si>
  <si>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</si>
  <si>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</si>
  <si>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</si>
  <si>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</si>
  <si>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</si>
  <si>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</si>
  <si>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</si>
  <si>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</si>
  <si>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</si>
  <si>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</si>
  <si>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</si>
  <si>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</si>
  <si>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</si>
  <si>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</si>
  <si>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</si>
  <si>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</si>
  <si>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</si>
  <si>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</si>
  <si>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</si>
  <si>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</si>
  <si>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</si>
  <si>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</si>
  <si>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</si>
  <si>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</si>
  <si>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</si>
  <si>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</si>
  <si>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</si>
  <si>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</si>
  <si>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</si>
  <si>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</si>
  <si>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</si>
  <si>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</si>
  <si>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</si>
  <si>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</si>
  <si>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</si>
  <si>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</si>
  <si>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</si>
  <si>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</si>
  <si>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</si>
  <si>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</si>
  <si>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</si>
  <si>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</si>
  <si>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</si>
  <si>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</si>
  <si>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</si>
  <si>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</si>
  <si>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</si>
  <si>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</si>
  <si>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</si>
  <si>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</si>
  <si>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</si>
  <si>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</si>
  <si>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</si>
  <si>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</si>
  <si>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</si>
  <si>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</si>
  <si>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</si>
  <si>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</si>
  <si>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</si>
  <si>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</si>
  <si>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</si>
  <si>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</si>
  <si>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</si>
  <si>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</si>
  <si>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</si>
  <si>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</si>
  <si>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</si>
  <si>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</si>
  <si>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</si>
  <si>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</si>
  <si>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</si>
  <si>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</si>
  <si>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</si>
  <si>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</si>
  <si>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</si>
  <si>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</si>
  <si>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</si>
  <si>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</si>
  <si>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</si>
  <si>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</si>
  <si>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</si>
  <si>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</si>
  <si>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</si>
  <si>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</si>
  <si>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</si>
  <si>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</si>
  <si>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</si>
  <si>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</si>
  <si>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</si>
  <si>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</si>
  <si>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</si>
  <si>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</si>
  <si>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</si>
  <si>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</si>
  <si>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</si>
  <si>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</si>
  <si>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</si>
  <si>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</si>
  <si>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</si>
  <si>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</si>
  <si>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</si>
  <si>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</si>
  <si>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</si>
  <si>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</si>
  <si>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</si>
  <si>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</si>
  <si>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</si>
  <si>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</si>
  <si>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</si>
  <si>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</si>
  <si>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</si>
  <si>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</si>
  <si>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</si>
  <si>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</si>
  <si>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</si>
  <si>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</si>
  <si>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</si>
  <si>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</si>
  <si>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</si>
  <si>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</si>
  <si>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</si>
  <si>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</si>
  <si>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</si>
  <si>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</si>
  <si>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</si>
  <si>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</si>
  <si>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</si>
  <si>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</si>
  <si>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</si>
  <si>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</si>
  <si>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</si>
  <si>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</si>
  <si>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</si>
  <si>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</si>
  <si>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</si>
  <si>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</si>
  <si>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</si>
  <si>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</si>
  <si>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</si>
  <si>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</si>
  <si>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</si>
  <si>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</si>
  <si>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</si>
  <si>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</si>
  <si>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</si>
  <si>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</si>
  <si>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</si>
  <si>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</si>
  <si>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</si>
  <si>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</si>
  <si>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</si>
  <si>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</si>
  <si>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</si>
  <si>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</si>
  <si>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</si>
  <si>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</si>
  <si>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</si>
  <si>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</si>
  <si>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</si>
  <si>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</si>
  <si>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</si>
  <si>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</si>
  <si>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</si>
  <si>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</si>
  <si>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</si>
  <si>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</si>
  <si>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</si>
  <si>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</si>
  <si>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</si>
  <si>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</si>
  <si>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</si>
  <si>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</si>
  <si>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</si>
  <si>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</si>
  <si>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</si>
  <si>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</si>
  <si>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</si>
  <si>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</si>
  <si>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</si>
  <si>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</si>
  <si>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</si>
  <si>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</si>
  <si>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</si>
  <si>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</si>
  <si>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</si>
  <si>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</si>
  <si>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</si>
  <si>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</si>
  <si>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</si>
  <si>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</si>
  <si>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</si>
  <si>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</si>
  <si>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</si>
  <si>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</si>
  <si>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</si>
  <si>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</si>
  <si>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</si>
  <si>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</si>
  <si>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</si>
  <si>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</si>
  <si>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</si>
  <si>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</si>
  <si>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</si>
  <si>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</si>
  <si>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</si>
  <si>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</si>
  <si>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</si>
  <si>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</si>
  <si>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</si>
  <si>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</si>
  <si>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</si>
  <si>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</si>
  <si>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</si>
  <si>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</si>
  <si>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</si>
  <si>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</si>
  <si>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</si>
  <si>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</si>
  <si>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</si>
  <si>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</si>
  <si>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</si>
  <si>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</si>
  <si>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</si>
  <si>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</si>
  <si>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</si>
  <si>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</si>
  <si>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</si>
  <si>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</si>
  <si>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</si>
  <si>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</si>
  <si>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</si>
  <si>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</si>
  <si>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</si>
  <si>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</si>
  <si>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</si>
  <si>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</si>
  <si>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</si>
  <si>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</si>
  <si>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</si>
  <si>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</si>
  <si>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</si>
  <si>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</si>
  <si>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</si>
  <si>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</si>
  <si>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</si>
  <si>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</si>
  <si>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</si>
  <si>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</si>
  <si>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</si>
  <si>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</si>
  <si>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</si>
  <si>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</si>
  <si>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</si>
  <si>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</si>
  <si>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</si>
  <si>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</si>
  <si>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</si>
  <si>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</si>
  <si>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</si>
  <si>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</si>
  <si>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</si>
  <si>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</si>
  <si>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</si>
  <si>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</si>
  <si>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</si>
  <si>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</si>
  <si>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</si>
  <si>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</si>
  <si>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</si>
  <si>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</si>
  <si>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</si>
  <si>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</si>
  <si>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</si>
  <si>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</si>
  <si>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</si>
  <si>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</si>
  <si>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</si>
  <si>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</si>
  <si>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</si>
  <si>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</si>
  <si>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</si>
  <si>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</si>
  <si>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</si>
  <si>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</si>
  <si>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</si>
  <si>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</si>
  <si>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</si>
  <si>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</si>
  <si>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</si>
  <si>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</si>
  <si>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</si>
  <si>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</si>
  <si>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</si>
  <si>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</si>
  <si>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</si>
  <si>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</si>
  <si>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</si>
  <si>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</si>
  <si>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</si>
  <si>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</si>
  <si>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</si>
  <si>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</si>
  <si>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</si>
  <si>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</si>
  <si>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</si>
  <si>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</si>
  <si>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</si>
  <si>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</si>
  <si>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</si>
  <si>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</si>
  <si>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</si>
  <si>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</si>
  <si>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</si>
  <si>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</si>
  <si>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</si>
  <si>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</si>
  <si>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</si>
  <si>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</si>
  <si>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</si>
  <si>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</si>
  <si>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</si>
  <si>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</si>
  <si>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</si>
  <si>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</si>
  <si>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</si>
  <si>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</si>
  <si>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</si>
  <si>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</si>
  <si>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</si>
  <si>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</si>
  <si>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</si>
  <si>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</si>
  <si>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</si>
  <si>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</si>
  <si>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</si>
  <si>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</si>
  <si>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</si>
  <si>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</si>
  <si>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</si>
  <si>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</si>
  <si>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</si>
  <si>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</si>
  <si>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</si>
  <si>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</si>
  <si>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</si>
  <si>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</si>
  <si>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</si>
  <si>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</si>
  <si>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</si>
  <si>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</si>
  <si>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</si>
  <si>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</si>
  <si>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</si>
  <si>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</si>
  <si>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</si>
  <si>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</si>
  <si>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</si>
  <si>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</si>
  <si>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</si>
  <si>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</si>
  <si>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</si>
  <si>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</si>
  <si>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</si>
  <si>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</si>
  <si>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</si>
  <si>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</si>
  <si>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</si>
  <si>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</si>
  <si>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</si>
  <si>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</si>
  <si>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</si>
  <si>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</si>
  <si>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</si>
  <si>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</si>
  <si>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</si>
  <si>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</si>
  <si>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</si>
  <si>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</si>
  <si>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</si>
  <si>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</si>
  <si>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</si>
  <si>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</si>
  <si>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</si>
  <si>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</si>
  <si>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</si>
  <si>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</si>
  <si>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</si>
  <si>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</si>
  <si>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</si>
  <si>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</si>
  <si>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</si>
  <si>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</si>
  <si>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</si>
  <si>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</si>
  <si>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</si>
  <si>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</si>
  <si>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</si>
  <si>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</si>
  <si>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</si>
  <si>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</si>
  <si>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</si>
  <si>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</si>
  <si>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</si>
  <si>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</si>
  <si>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</si>
  <si>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</si>
  <si>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</si>
  <si>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</si>
  <si>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</si>
  <si>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</si>
  <si>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</si>
  <si>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</si>
  <si>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</si>
  <si>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</si>
  <si>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</si>
  <si>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</si>
  <si>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</si>
  <si>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</si>
  <si>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</si>
  <si>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</si>
  <si>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</si>
  <si>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</si>
  <si>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</si>
  <si>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</si>
  <si>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</si>
  <si>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</si>
  <si>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</si>
  <si>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</si>
  <si>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</si>
  <si>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</si>
  <si>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</si>
  <si>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</si>
  <si>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</si>
  <si>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</si>
  <si>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</si>
  <si>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</si>
  <si>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</si>
  <si>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</si>
  <si>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</si>
  <si>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</si>
  <si>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</si>
  <si>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</si>
  <si>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</si>
  <si>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</si>
  <si>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</si>
  <si>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</si>
  <si>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</si>
  <si>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</si>
  <si>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</si>
  <si>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</si>
  <si>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</si>
  <si>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</si>
  <si>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</si>
  <si>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</si>
  <si>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</si>
  <si>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</si>
  <si>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</si>
  <si>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</si>
  <si>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</si>
  <si>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</si>
  <si>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</si>
  <si>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</si>
  <si>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</si>
  <si>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</si>
  <si>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</si>
  <si>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</si>
  <si>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</si>
  <si>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</si>
  <si>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</si>
  <si>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</si>
  <si>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</si>
  <si>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</si>
  <si>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</si>
  <si>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</si>
  <si>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</si>
  <si>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</si>
  <si>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</si>
  <si>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</si>
  <si>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</si>
  <si>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</si>
  <si>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</si>
  <si>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</si>
  <si>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</si>
  <si>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</si>
  <si>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</si>
  <si>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</si>
  <si>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</si>
  <si>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</si>
  <si>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</si>
  <si>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</si>
  <si>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</si>
  <si>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</si>
  <si>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</si>
  <si>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</si>
  <si>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</si>
  <si>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</si>
  <si>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</si>
  <si>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</si>
  <si>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</si>
  <si>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</si>
  <si>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</si>
  <si>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</si>
  <si>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</si>
  <si>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</si>
  <si>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</si>
  <si>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</si>
  <si>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</si>
  <si>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</si>
  <si>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</si>
  <si>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</si>
  <si>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</si>
  <si>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</si>
  <si>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</si>
  <si>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</si>
  <si>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</si>
  <si>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</si>
  <si>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</si>
  <si>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</si>
  <si>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</si>
  <si>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</si>
  <si>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</si>
  <si>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</si>
  <si>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</si>
  <si>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</si>
  <si>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</si>
  <si>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</si>
  <si>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</si>
  <si>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</si>
  <si>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</si>
  <si>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</si>
  <si>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</si>
  <si>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</si>
  <si>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</si>
  <si>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</si>
  <si>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</si>
  <si>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</si>
  <si>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</si>
  <si>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</si>
  <si>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</si>
  <si>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</si>
  <si>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</si>
  <si>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</si>
  <si>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</si>
  <si>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</si>
  <si>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</si>
  <si>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</si>
  <si>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</si>
  <si>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</si>
  <si>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</si>
  <si>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</si>
  <si>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</si>
  <si>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</si>
  <si>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</si>
  <si>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</si>
  <si>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</si>
  <si>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</si>
  <si>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</si>
  <si>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</si>
  <si>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</si>
  <si>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</si>
  <si>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</si>
  <si>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</si>
  <si>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</si>
  <si>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</si>
  <si>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</si>
  <si>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</si>
  <si>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</si>
  <si>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</si>
  <si>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</si>
  <si>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</si>
  <si>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</si>
  <si>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</si>
  <si>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</si>
  <si>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</si>
  <si>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</si>
  <si>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</si>
  <si>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</si>
  <si>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</si>
  <si>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</si>
  <si>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</si>
  <si>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</si>
  <si>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</si>
  <si>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</si>
  <si>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</si>
  <si>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</si>
  <si>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</si>
  <si>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</si>
  <si>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</si>
  <si>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</si>
  <si>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</si>
  <si>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</si>
  <si>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</si>
  <si>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</si>
  <si>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</si>
  <si>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</si>
  <si>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</si>
  <si>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</si>
  <si>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</si>
  <si>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</si>
  <si>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</si>
  <si>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</si>
  <si>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</si>
  <si>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</si>
  <si>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</si>
  <si>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</si>
  <si>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</si>
  <si>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</si>
  <si>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</si>
  <si>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</si>
  <si>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</si>
  <si>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</si>
  <si>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</si>
  <si>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</si>
  <si>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</si>
  <si>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</si>
  <si>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</si>
  <si>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</si>
  <si>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</si>
  <si>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</si>
  <si>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</si>
  <si>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</si>
  <si>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</si>
  <si>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</si>
  <si>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</si>
  <si>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</si>
  <si>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</si>
  <si>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</si>
  <si>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</si>
  <si>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</si>
  <si>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</si>
  <si>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</si>
  <si>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</si>
  <si>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</si>
  <si>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</si>
  <si>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</si>
  <si>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</si>
  <si>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</si>
  <si>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</si>
  <si>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</si>
  <si>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</si>
  <si>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</si>
  <si>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</si>
  <si>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</si>
  <si>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</si>
  <si>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</si>
  <si>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</si>
  <si>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</si>
  <si>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</si>
  <si>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</si>
  <si>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</si>
  <si>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</si>
  <si>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</si>
  <si>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</si>
  <si>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</si>
  <si>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</si>
  <si>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</si>
  <si>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</si>
  <si>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</si>
  <si>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</si>
  <si>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</si>
  <si>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</si>
  <si>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</si>
  <si>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</si>
  <si>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</si>
  <si>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</si>
  <si>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</si>
  <si>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</si>
  <si>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</si>
  <si>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</si>
  <si>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</si>
  <si>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</si>
  <si>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</si>
  <si>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</si>
  <si>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</si>
  <si>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</si>
  <si>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</si>
  <si>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</si>
  <si>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</si>
  <si>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</si>
  <si>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</si>
  <si>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</si>
  <si>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</si>
  <si>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</si>
  <si>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</si>
  <si>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</si>
  <si>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</si>
  <si>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</si>
  <si>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</si>
  <si>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</si>
  <si>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</si>
  <si>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</si>
  <si>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</si>
  <si>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</si>
  <si>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</si>
  <si>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</si>
  <si>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</si>
  <si>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</si>
  <si>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</si>
  <si>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</si>
  <si>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</si>
  <si>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</si>
  <si>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</si>
  <si>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</si>
  <si>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</si>
  <si>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</si>
  <si>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</si>
  <si>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</si>
  <si>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</si>
  <si>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</si>
  <si>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</si>
  <si>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</si>
  <si>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</si>
  <si>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</si>
  <si>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</si>
  <si>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</si>
  <si>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</si>
  <si>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</si>
  <si>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</si>
  <si>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</si>
  <si>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</si>
  <si>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</si>
  <si>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</si>
  <si>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</si>
  <si>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</si>
  <si>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</si>
  <si>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</si>
  <si>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</si>
  <si>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</si>
  <si>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</si>
  <si>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</si>
  <si>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</si>
  <si>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</si>
  <si>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</si>
  <si>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</si>
  <si>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</si>
  <si>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</si>
  <si>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</si>
  <si>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</si>
  <si>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</si>
  <si>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</si>
  <si>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</si>
  <si>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</si>
  <si>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</si>
  <si>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</si>
  <si>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</si>
  <si>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</si>
  <si>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</si>
  <si>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</si>
  <si>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</si>
  <si>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</si>
  <si>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</si>
  <si>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</si>
  <si>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</si>
  <si>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</si>
  <si>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</si>
  <si>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</si>
  <si>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</si>
  <si>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</si>
  <si>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</si>
  <si>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</si>
  <si>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</si>
  <si>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</si>
  <si>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</si>
  <si>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</si>
  <si>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</si>
  <si>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</si>
  <si>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</si>
  <si>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</si>
  <si>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</si>
  <si>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</si>
  <si>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</si>
  <si>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</si>
  <si>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</si>
  <si>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</si>
  <si>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</si>
  <si>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</si>
  <si>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</si>
  <si>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</si>
  <si>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</si>
  <si>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</si>
  <si>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</si>
  <si>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</si>
  <si>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</si>
  <si>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</si>
  <si>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</si>
  <si>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</si>
  <si>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</si>
  <si>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</si>
  <si>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</si>
  <si>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</si>
  <si>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</si>
  <si>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</si>
  <si>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</si>
  <si>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</si>
  <si>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</si>
  <si>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</si>
  <si>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</si>
  <si>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</si>
  <si>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</si>
  <si>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</si>
  <si>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</si>
  <si>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</si>
  <si>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</si>
  <si>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</si>
  <si>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</si>
  <si>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</si>
  <si>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</si>
  <si>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</si>
  <si>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</si>
  <si>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</si>
  <si>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</si>
  <si>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</si>
  <si>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</si>
  <si>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</si>
  <si>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</si>
  <si>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</si>
  <si>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</si>
  <si>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</si>
  <si>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</si>
  <si>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</si>
  <si>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</si>
  <si>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</si>
  <si>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</si>
  <si>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</si>
  <si>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</si>
  <si>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</si>
  <si>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</si>
  <si>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</si>
  <si>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</si>
  <si>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</si>
  <si>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</si>
  <si>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</si>
  <si>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</si>
  <si>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</si>
  <si>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</si>
  <si>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</si>
  <si>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</si>
  <si>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</si>
  <si>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</si>
  <si>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</si>
  <si>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</si>
  <si>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</si>
  <si>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</si>
  <si>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</si>
  <si>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</si>
  <si>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</si>
  <si>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</si>
  <si>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</si>
  <si>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</si>
  <si>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</si>
  <si>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</si>
  <si>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</si>
  <si>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</si>
  <si>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</si>
  <si>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</si>
  <si>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</si>
  <si>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</si>
  <si>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</si>
  <si>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</si>
  <si>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</si>
  <si>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</si>
  <si>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</si>
  <si>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</si>
  <si>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</si>
  <si>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</si>
  <si>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</si>
  <si>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</si>
  <si>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</si>
  <si>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</si>
  <si>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</si>
  <si>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</si>
  <si>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</si>
  <si>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</si>
  <si>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</si>
  <si>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</si>
  <si>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</si>
  <si>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</si>
  <si>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</si>
  <si>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</si>
  <si>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</si>
  <si>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</si>
  <si>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</si>
  <si>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</si>
  <si>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</si>
  <si>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</si>
  <si>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</si>
  <si>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</si>
  <si>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</si>
  <si>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</si>
  <si>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</si>
  <si>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</si>
  <si>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</si>
  <si>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</si>
  <si>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</si>
  <si>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</si>
  <si>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</si>
  <si>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</si>
  <si>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</si>
  <si>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</si>
  <si>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</si>
  <si>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</si>
  <si>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</si>
  <si>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</si>
  <si>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</si>
  <si>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</si>
  <si>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</si>
  <si>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</si>
  <si>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</si>
  <si>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</si>
  <si>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</si>
  <si>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</si>
  <si>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</si>
  <si>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</si>
  <si>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</si>
  <si>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</si>
  <si>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</si>
  <si>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</si>
  <si>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</si>
  <si>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</si>
  <si>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</si>
  <si>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</si>
  <si>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</si>
  <si>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</si>
  <si>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</si>
  <si>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</si>
  <si>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</si>
  <si>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</si>
  <si>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</si>
  <si>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</si>
  <si>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</si>
  <si>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</si>
  <si>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</si>
  <si>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</si>
  <si>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</si>
  <si>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</si>
  <si>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</si>
  <si>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</si>
  <si>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</si>
  <si>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</si>
  <si>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</si>
  <si>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</si>
  <si>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</si>
  <si>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</si>
  <si>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</si>
  <si>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</si>
  <si>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</si>
  <si>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</si>
  <si>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</si>
  <si>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</si>
  <si>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</si>
  <si>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</si>
  <si>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</si>
  <si>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</si>
  <si>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</si>
  <si>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</si>
  <si>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</si>
  <si>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</si>
  <si>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</si>
  <si>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</si>
  <si>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</si>
  <si>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</si>
  <si>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</si>
  <si>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</si>
  <si>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</si>
  <si>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</si>
  <si>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</si>
  <si>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</si>
  <si>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</si>
  <si>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</si>
  <si>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</si>
  <si>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</si>
  <si>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</si>
  <si>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</si>
  <si>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</si>
  <si>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</si>
  <si>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</si>
  <si>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</si>
  <si>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</si>
  <si>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</si>
  <si>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</si>
  <si>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</si>
  <si>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</si>
  <si>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</si>
  <si>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</si>
  <si>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</si>
  <si>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</si>
  <si>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</si>
  <si>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</si>
  <si>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</si>
  <si>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</si>
  <si>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</si>
  <si>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</si>
  <si>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</si>
  <si>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</si>
  <si>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</si>
  <si>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</si>
  <si>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</si>
  <si>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</si>
  <si>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</si>
  <si>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</si>
  <si>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</si>
  <si>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</si>
  <si>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</si>
  <si>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</si>
  <si>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</si>
  <si>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</si>
  <si>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</si>
  <si>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</si>
  <si>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</si>
  <si>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</si>
  <si>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</si>
  <si>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</si>
  <si>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</si>
  <si>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</si>
  <si>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</si>
  <si>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</si>
  <si>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</si>
  <si>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</si>
  <si>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</si>
  <si>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</si>
  <si>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</si>
  <si>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</si>
  <si>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</si>
  <si>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</si>
  <si>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</si>
  <si>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</si>
  <si>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</si>
  <si>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</si>
  <si>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</si>
  <si>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</si>
  <si>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</si>
  <si>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</si>
  <si>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</si>
  <si>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</si>
  <si>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</si>
  <si>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</si>
  <si>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</si>
  <si>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</si>
  <si>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</si>
  <si>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</si>
  <si>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</si>
  <si>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</si>
  <si>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</si>
  <si>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</si>
  <si>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</si>
  <si>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</si>
  <si>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</si>
  <si>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</si>
  <si>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</si>
  <si>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</si>
  <si>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</si>
  <si>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</si>
  <si>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</si>
  <si>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</si>
  <si>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</si>
  <si>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</si>
  <si>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</si>
  <si>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</si>
  <si>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</si>
  <si>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</si>
  <si>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</si>
  <si>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</si>
  <si>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</si>
  <si>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</si>
  <si>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</si>
  <si>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</si>
  <si>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</si>
  <si>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</si>
  <si>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</si>
  <si>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</si>
  <si>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</si>
  <si>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</si>
  <si>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</si>
  <si>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</si>
  <si>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</si>
  <si>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</si>
  <si>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</si>
  <si>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</si>
  <si>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</si>
  <si>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</si>
  <si>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</si>
  <si>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</si>
  <si>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</si>
  <si>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</si>
  <si>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</si>
  <si>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</si>
  <si>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</si>
  <si>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</si>
  <si>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</si>
  <si>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</si>
  <si>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</si>
  <si>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</si>
  <si>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</si>
  <si>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</si>
  <si>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</si>
  <si>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</si>
  <si>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</si>
  <si>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</si>
  <si>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</si>
  <si>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</si>
  <si>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</si>
  <si>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</si>
  <si>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</si>
  <si>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</si>
  <si>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</si>
  <si>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</si>
  <si>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</si>
  <si>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</si>
  <si>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</si>
  <si>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</si>
  <si>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</si>
  <si>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</si>
  <si>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</si>
  <si>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</si>
  <si>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</si>
  <si>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</si>
  <si>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</si>
  <si>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</si>
  <si>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</si>
  <si>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</si>
  <si>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</si>
  <si>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</si>
  <si>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</si>
  <si>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</si>
  <si>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</si>
  <si>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</si>
  <si>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</si>
  <si>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</si>
  <si>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</si>
  <si>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</si>
  <si>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</si>
  <si>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</si>
  <si>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</si>
  <si>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</si>
  <si>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</si>
  <si>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</si>
  <si>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</si>
  <si>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</si>
  <si>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</si>
  <si>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</si>
  <si>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</si>
  <si>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</si>
  <si>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</si>
  <si>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</si>
  <si>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</si>
  <si>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</si>
  <si>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</si>
  <si>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</si>
  <si>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</si>
  <si>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</si>
  <si>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</si>
  <si>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</si>
  <si>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</si>
  <si>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</si>
  <si>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</si>
  <si>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</si>
  <si>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</si>
  <si>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</si>
  <si>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</si>
  <si>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</si>
  <si>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</si>
  <si>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</si>
  <si>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</si>
  <si>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</si>
  <si>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</si>
  <si>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</si>
  <si>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</si>
  <si>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</si>
  <si>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</si>
  <si>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</si>
  <si>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</si>
  <si>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</si>
  <si>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</si>
  <si>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</si>
  <si>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</si>
  <si>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</si>
  <si>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</si>
  <si>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</si>
  <si>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</si>
  <si>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</si>
  <si>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</si>
  <si>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</si>
  <si>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</si>
  <si>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</si>
  <si>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</si>
  <si>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</si>
  <si>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</si>
  <si>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</si>
  <si>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</si>
  <si>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</si>
  <si>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</si>
  <si>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</si>
  <si>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</si>
  <si>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</si>
  <si>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</si>
  <si>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</si>
  <si>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</si>
  <si>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</si>
  <si>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</si>
  <si>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</si>
  <si>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</si>
  <si>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</si>
  <si>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</si>
  <si>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</si>
  <si>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</si>
  <si>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</si>
  <si>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</si>
  <si>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</si>
  <si>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</si>
  <si>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</si>
  <si>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</si>
  <si>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</si>
  <si>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</si>
  <si>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</si>
  <si>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</si>
  <si>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</si>
  <si>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</si>
  <si>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</si>
  <si>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</si>
  <si>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</si>
  <si>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</si>
  <si>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</si>
  <si>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</si>
  <si>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</si>
  <si>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</si>
  <si>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</si>
  <si>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</si>
  <si>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</si>
  <si>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</si>
  <si>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</si>
  <si>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</si>
  <si>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</si>
  <si>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</si>
  <si>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</si>
  <si>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</si>
  <si>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</si>
  <si>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</si>
  <si>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</si>
  <si>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</si>
  <si>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</si>
  <si>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</si>
  <si>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</si>
  <si>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</si>
  <si>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</si>
  <si>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</si>
  <si>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</si>
  <si>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</si>
  <si>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</si>
  <si>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</si>
  <si>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</si>
  <si>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</si>
  <si>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</si>
  <si>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</si>
  <si>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</si>
  <si>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</si>
  <si>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</si>
  <si>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</si>
  <si>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</si>
  <si>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</si>
  <si>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</si>
  <si>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</si>
  <si>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</si>
  <si>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</si>
  <si>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</si>
  <si>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</si>
  <si>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</si>
  <si>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</si>
  <si>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</si>
  <si>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</si>
  <si>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</si>
  <si>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</si>
  <si>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</si>
  <si>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</si>
  <si>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</si>
  <si>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</si>
  <si>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</si>
  <si>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</si>
  <si>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</si>
  <si>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</si>
  <si>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</si>
  <si>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</si>
  <si>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</si>
  <si>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</si>
  <si>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</si>
  <si>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</si>
  <si>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</si>
  <si>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</si>
  <si>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</si>
  <si>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</si>
  <si>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</si>
  <si>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</si>
  <si>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</si>
  <si>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</si>
  <si>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</si>
  <si>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</si>
  <si>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</si>
  <si>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</si>
  <si>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</si>
  <si>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</si>
  <si>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</si>
  <si>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</si>
  <si>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</si>
  <si>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</si>
  <si>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</si>
  <si>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</si>
  <si>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</si>
  <si>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</si>
  <si>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</si>
  <si>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</si>
  <si>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</si>
  <si>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</si>
  <si>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</si>
  <si>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</si>
  <si>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</si>
  <si>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</si>
  <si>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</si>
  <si>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</si>
  <si>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</si>
  <si>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</si>
  <si>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</si>
  <si>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</si>
  <si>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</si>
  <si>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</si>
  <si>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</si>
  <si>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</si>
  <si>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</si>
  <si>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</si>
  <si>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</si>
  <si>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</si>
  <si>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</si>
  <si>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</si>
  <si>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</si>
  <si>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</si>
  <si>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</si>
  <si>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</si>
  <si>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</si>
  <si>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</si>
  <si>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</si>
  <si>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</si>
  <si>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</si>
  <si>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</si>
  <si>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</si>
  <si>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</si>
  <si>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</si>
  <si>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</si>
  <si>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</si>
  <si>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</si>
  <si>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</si>
  <si>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</si>
  <si>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</si>
  <si>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</si>
  <si>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</si>
  <si>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</si>
  <si>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</si>
  <si>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</si>
  <si>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</si>
  <si>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</si>
  <si>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</si>
  <si>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</si>
  <si>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</si>
  <si>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</si>
  <si>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</si>
  <si>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</si>
  <si>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</si>
  <si>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</si>
  <si>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</si>
  <si>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</si>
  <si>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</si>
  <si>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</si>
  <si>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</si>
  <si>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</si>
  <si>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</si>
  <si>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</si>
  <si>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</si>
  <si>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</si>
  <si>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</si>
  <si>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</si>
  <si>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</si>
  <si>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</si>
  <si>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</si>
  <si>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</si>
  <si>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</si>
  <si>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</si>
  <si>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</si>
  <si>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</si>
  <si>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</si>
  <si>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</si>
  <si>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</si>
  <si>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</si>
  <si>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</si>
  <si>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</si>
  <si>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</si>
  <si>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</si>
  <si>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</si>
  <si>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</si>
  <si>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</si>
  <si>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</si>
  <si>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</si>
  <si>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</si>
  <si>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</si>
  <si>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</si>
  <si>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</si>
  <si>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</si>
  <si>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</si>
  <si>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</si>
  <si>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</si>
  <si>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</si>
  <si>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</si>
  <si>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</si>
  <si>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</si>
  <si>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</si>
  <si>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</si>
  <si>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</si>
  <si>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</si>
  <si>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</si>
  <si>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</si>
  <si>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</si>
  <si>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</si>
  <si>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</si>
  <si>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</si>
  <si>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</si>
  <si>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</si>
  <si>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</si>
  <si>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</si>
  <si>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</si>
  <si>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</si>
  <si>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</si>
  <si>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</si>
  <si>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</si>
  <si>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</si>
  <si>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</si>
  <si>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</si>
  <si>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</si>
  <si>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</si>
  <si>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</si>
  <si>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</si>
  <si>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</si>
  <si>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</si>
  <si>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</si>
  <si>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</si>
  <si>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</si>
  <si>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</si>
  <si>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</si>
  <si>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</si>
  <si>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</si>
  <si>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</si>
  <si>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</si>
  <si>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</si>
  <si>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</si>
  <si>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</si>
  <si>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</si>
  <si>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</si>
  <si>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</si>
  <si>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</si>
  <si>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</si>
  <si>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</si>
  <si>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</si>
  <si>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</si>
  <si>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</si>
  <si>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</si>
  <si>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</si>
  <si>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</si>
  <si>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</si>
  <si>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</si>
  <si>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</si>
  <si>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</si>
  <si>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</si>
  <si>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</si>
  <si>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</si>
  <si>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</si>
  <si>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</si>
  <si>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</si>
  <si>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</si>
  <si>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</si>
  <si>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</si>
  <si>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</si>
  <si>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</si>
  <si>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</si>
  <si>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</si>
  <si>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</si>
  <si>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</si>
  <si>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</si>
  <si>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</si>
  <si>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</si>
  <si>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</si>
  <si>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</si>
  <si>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</si>
  <si>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</si>
  <si>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</si>
  <si>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</si>
  <si>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</si>
  <si>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</si>
  <si>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</si>
  <si>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</si>
  <si>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</si>
  <si>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</si>
  <si>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</si>
  <si>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</si>
  <si>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</si>
  <si>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</si>
  <si>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</si>
  <si>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</si>
  <si>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</si>
  <si>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</si>
  <si>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</si>
  <si>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</si>
  <si>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</si>
  <si>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</si>
  <si>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</si>
  <si>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</si>
  <si>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</si>
  <si>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</si>
  <si>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</si>
  <si>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</si>
  <si>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</si>
  <si>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</si>
  <si>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</si>
  <si>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</si>
  <si>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</si>
  <si>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</si>
  <si>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</si>
  <si>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</si>
  <si>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</si>
  <si>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</si>
  <si>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</si>
  <si>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</si>
  <si>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</si>
  <si>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</si>
  <si>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</si>
  <si>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</si>
  <si>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</si>
  <si>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</si>
  <si>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</si>
  <si>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</si>
  <si>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</si>
  <si>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</si>
  <si>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</si>
  <si>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</si>
  <si>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</si>
  <si>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</si>
  <si>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</si>
  <si>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</si>
  <si>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</si>
  <si>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</si>
  <si>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</si>
  <si>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</si>
  <si>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</si>
  <si>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</si>
  <si>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</si>
  <si>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</si>
  <si>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</si>
  <si>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</si>
  <si>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</si>
  <si>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</si>
  <si>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</si>
  <si>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</si>
  <si>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</si>
  <si>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</si>
  <si>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</si>
  <si>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</si>
  <si>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</si>
  <si>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</si>
  <si>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</si>
  <si>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</si>
  <si>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</si>
  <si>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</si>
  <si>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</si>
  <si>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</si>
  <si>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</si>
  <si>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</si>
  <si>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</si>
  <si>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</si>
  <si>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</si>
  <si>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</si>
  <si>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</si>
  <si>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</si>
  <si>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</si>
  <si>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</si>
  <si>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</si>
  <si>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</si>
  <si>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</si>
  <si>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</si>
  <si>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</si>
  <si>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</si>
  <si>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</si>
  <si>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</si>
  <si>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</si>
  <si>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</si>
  <si>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</si>
  <si>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</si>
  <si>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</si>
  <si>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</si>
  <si>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</si>
  <si>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</si>
  <si>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</si>
  <si>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</si>
  <si>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</si>
  <si>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</si>
  <si>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</si>
  <si>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</si>
  <si>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</si>
  <si>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</si>
  <si>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</si>
  <si>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</si>
  <si>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</si>
  <si>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</si>
  <si>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</si>
  <si>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</si>
  <si>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</si>
  <si>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</si>
  <si>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</si>
  <si>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</si>
  <si>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</si>
  <si>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</si>
  <si>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</si>
  <si>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</si>
  <si>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</si>
  <si>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</si>
  <si>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</si>
  <si>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</si>
  <si>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</si>
  <si>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</si>
  <si>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</si>
  <si>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</si>
  <si>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</si>
  <si>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</si>
  <si>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</si>
  <si>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</si>
  <si>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</si>
  <si>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</si>
  <si>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</si>
  <si>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</si>
  <si>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</si>
  <si>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</si>
  <si>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</si>
  <si>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</si>
  <si>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</si>
  <si>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</si>
  <si>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</si>
  <si>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</si>
  <si>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</si>
  <si>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</si>
  <si>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</si>
  <si>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</si>
  <si>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</si>
  <si>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</si>
  <si>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</si>
  <si>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</si>
  <si>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</si>
  <si>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</si>
  <si>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</si>
  <si>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</si>
  <si>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</si>
  <si>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</si>
  <si>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</si>
  <si>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</si>
  <si>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</si>
  <si>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</si>
  <si>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</si>
  <si>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</si>
  <si>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</si>
  <si>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</si>
  <si>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</si>
  <si>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</si>
  <si>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</si>
  <si>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</si>
  <si>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</si>
  <si>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</si>
  <si>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</si>
  <si>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</si>
  <si>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</si>
  <si>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</si>
  <si>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</si>
  <si>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</si>
  <si>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</si>
  <si>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</si>
  <si>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</si>
  <si>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</si>
  <si>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</si>
  <si>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</si>
  <si>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</si>
  <si>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</si>
  <si>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</si>
  <si>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</si>
  <si>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</si>
  <si>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</si>
  <si>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</si>
  <si>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</si>
  <si>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</si>
  <si>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</si>
  <si>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</si>
  <si>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</si>
  <si>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</si>
  <si>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</si>
  <si>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</si>
  <si>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</si>
  <si>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</si>
  <si>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</si>
  <si>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</si>
  <si>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</si>
  <si>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</si>
  <si>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</si>
  <si>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</si>
  <si>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</si>
  <si>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</si>
  <si>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</si>
  <si>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</si>
  <si>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</si>
  <si>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</si>
  <si>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</si>
  <si>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</si>
  <si>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</si>
  <si>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</si>
  <si>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</si>
  <si>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</si>
  <si>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</si>
  <si>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</si>
  <si>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</si>
  <si>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</si>
  <si>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</si>
  <si>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</si>
  <si>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</si>
  <si>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</si>
  <si>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</si>
  <si>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</si>
  <si>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</si>
  <si>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</si>
  <si>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</si>
  <si>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</si>
  <si>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</si>
  <si>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</si>
  <si>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</si>
  <si>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</si>
  <si>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</si>
  <si>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</si>
  <si>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</si>
  <si>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</si>
  <si>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</si>
  <si>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</si>
  <si>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</si>
  <si>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</si>
  <si>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</si>
  <si>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</si>
  <si>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</si>
  <si>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</si>
  <si>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</si>
  <si>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</si>
  <si>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</si>
  <si>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</si>
  <si>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</si>
  <si>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</si>
  <si>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</si>
  <si>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</si>
  <si>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</si>
  <si>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</si>
  <si>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</si>
  <si>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</si>
  <si>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</si>
  <si>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</si>
  <si>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</si>
  <si>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</si>
  <si>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</si>
  <si>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</si>
  <si>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</si>
  <si>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</si>
  <si>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</si>
  <si>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</si>
  <si>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</si>
  <si>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</si>
  <si>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</si>
  <si>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</si>
  <si>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</si>
  <si>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</si>
  <si>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</si>
  <si>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</si>
  <si>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</si>
  <si>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</si>
  <si>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</si>
  <si>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</si>
  <si>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</si>
  <si>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</si>
  <si>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</si>
  <si>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</si>
  <si>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</si>
  <si>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</si>
  <si>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</si>
  <si>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</si>
  <si>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</si>
  <si>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</si>
  <si>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</si>
  <si>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</si>
  <si>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</si>
  <si>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</si>
  <si>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</si>
  <si>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</si>
  <si>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</si>
  <si>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</si>
  <si>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</si>
  <si>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</si>
  <si>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</si>
  <si>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</si>
  <si>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</si>
  <si>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</si>
  <si>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</si>
  <si>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</si>
  <si>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</si>
  <si>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</si>
  <si>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</si>
  <si>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</si>
  <si>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</si>
  <si>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</si>
  <si>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</si>
  <si>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</si>
  <si>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</si>
  <si>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</si>
  <si>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</si>
  <si>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</si>
  <si>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</si>
  <si>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</si>
  <si>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</si>
  <si>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</si>
  <si>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</si>
  <si>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</si>
  <si>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</si>
  <si>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</si>
  <si>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</si>
  <si>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</si>
  <si>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</si>
  <si>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</si>
  <si>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</si>
  <si>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</si>
  <si>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</si>
  <si>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</si>
  <si>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</si>
  <si>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</si>
  <si>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</si>
  <si>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</si>
  <si>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</si>
  <si>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</si>
  <si>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</si>
  <si>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</si>
  <si>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</si>
  <si>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</si>
  <si>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</si>
  <si>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</si>
  <si>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</si>
  <si>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</si>
  <si>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</si>
  <si>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</si>
  <si>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</si>
  <si>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</si>
  <si>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</si>
  <si>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</si>
  <si>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</si>
  <si>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</si>
  <si>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</si>
  <si>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</si>
  <si>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</si>
  <si>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</si>
  <si>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</si>
  <si>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</si>
  <si>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</si>
  <si>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</si>
  <si>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</si>
  <si>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</si>
  <si>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</si>
  <si>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</si>
  <si>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</si>
  <si>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</si>
  <si>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</si>
  <si>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</si>
  <si>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</si>
  <si>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</si>
  <si>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</si>
  <si>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</si>
  <si>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</si>
  <si>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</si>
  <si>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</si>
  <si>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</si>
  <si>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</si>
  <si>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</si>
  <si>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</si>
  <si>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</si>
  <si>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</si>
  <si>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</si>
  <si>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</si>
  <si>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</si>
  <si>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</si>
  <si>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</si>
  <si>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</si>
  <si>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</si>
  <si>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</si>
  <si>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</si>
  <si>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</si>
  <si>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</si>
  <si>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</si>
  <si>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</si>
  <si>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</si>
  <si>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</si>
  <si>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</si>
  <si>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</si>
  <si>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</si>
  <si>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</si>
  <si>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</si>
  <si>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</si>
  <si>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</si>
  <si>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</si>
  <si>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</si>
  <si>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</si>
  <si>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</si>
  <si>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</si>
  <si>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</si>
  <si>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</si>
  <si>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</si>
  <si>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</si>
  <si>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</si>
  <si>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</si>
  <si>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</si>
  <si>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</si>
  <si>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</si>
  <si>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</si>
  <si>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</si>
  <si>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</si>
  <si>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</si>
  <si>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</si>
  <si>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</si>
  <si>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</si>
  <si>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</si>
  <si>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</si>
  <si>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</si>
  <si>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</si>
  <si>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</si>
  <si>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</si>
  <si>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</si>
  <si>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</si>
  <si>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</si>
  <si>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</si>
  <si>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</si>
  <si>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</si>
  <si>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</si>
  <si>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</si>
  <si>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</si>
  <si>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</si>
  <si>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</si>
  <si>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</si>
  <si>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</si>
  <si>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</si>
  <si>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</si>
  <si>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</si>
  <si>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</si>
  <si>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</si>
  <si>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</si>
  <si>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</si>
  <si>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</si>
  <si>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</si>
  <si>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</si>
  <si>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</si>
  <si>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</si>
  <si>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</si>
  <si>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</si>
  <si>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</si>
  <si>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</si>
  <si>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</si>
  <si>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</si>
  <si>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</si>
  <si>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</si>
  <si>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</si>
  <si>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</si>
  <si>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</si>
  <si>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</si>
  <si>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</si>
  <si>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</si>
  <si>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</si>
  <si>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</si>
  <si>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</si>
  <si>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</si>
  <si>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</si>
  <si>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</si>
  <si>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</si>
  <si>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</si>
  <si>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</si>
  <si>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</si>
  <si>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</si>
  <si>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</si>
  <si>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</si>
  <si>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</si>
  <si>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</si>
  <si>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</si>
  <si>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</si>
  <si>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</si>
  <si>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</si>
  <si>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</si>
  <si>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</si>
  <si>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</si>
  <si>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</si>
  <si>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</si>
  <si>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</si>
  <si>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</si>
  <si>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</si>
  <si>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</si>
  <si>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</si>
  <si>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</si>
  <si>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</si>
  <si>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</si>
  <si>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</si>
  <si>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</si>
  <si>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</si>
  <si>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</si>
  <si>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</si>
  <si>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</si>
  <si>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</si>
  <si>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</si>
  <si>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</si>
  <si>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</si>
  <si>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</si>
  <si>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</si>
  <si>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</si>
  <si>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</si>
  <si>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</si>
  <si>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</si>
  <si>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</si>
  <si>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</si>
  <si>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</si>
  <si>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</si>
  <si>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</si>
  <si>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</si>
  <si>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</si>
  <si>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</si>
  <si>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</si>
  <si>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</si>
  <si>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</si>
  <si>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</si>
  <si>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</si>
  <si>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</si>
  <si>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</si>
  <si>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</si>
  <si>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</si>
  <si>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</si>
  <si>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</si>
  <si>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</si>
  <si>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</si>
  <si>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</si>
  <si>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</si>
  <si>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</si>
  <si>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</si>
  <si>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</si>
  <si>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</si>
  <si>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</si>
  <si>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</si>
  <si>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</si>
  <si>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</si>
  <si>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</si>
  <si>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</si>
  <si>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</si>
  <si>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</si>
  <si>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</si>
  <si>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</si>
  <si>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</si>
  <si>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</si>
  <si>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</si>
  <si>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</si>
  <si>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</si>
  <si>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</si>
  <si>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</si>
  <si>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</si>
  <si>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</si>
  <si>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</si>
  <si>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</si>
  <si>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</si>
  <si>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</si>
  <si>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</si>
  <si>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</si>
  <si>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</si>
  <si>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</si>
  <si>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</si>
  <si>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</si>
  <si>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</si>
  <si>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</si>
  <si>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</si>
  <si>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</si>
  <si>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</si>
  <si>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</si>
  <si>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</si>
  <si>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</si>
  <si>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</si>
  <si>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</si>
  <si>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</si>
  <si>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</si>
  <si>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</si>
  <si>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</si>
  <si>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</si>
  <si>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</si>
  <si>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</si>
  <si>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</si>
  <si>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</si>
  <si>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</si>
  <si>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</si>
  <si>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</si>
  <si>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</si>
  <si>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</si>
  <si>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</si>
  <si>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</si>
  <si>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</si>
  <si>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</si>
  <si>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</si>
  <si>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</si>
  <si>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</si>
  <si>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</si>
  <si>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</si>
  <si>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</si>
  <si>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</si>
  <si>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</si>
  <si>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</si>
  <si>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</si>
  <si>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</si>
  <si>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</si>
  <si>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</si>
  <si>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</si>
  <si>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</si>
  <si>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</si>
  <si>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</si>
  <si>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</si>
  <si>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</si>
  <si>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</si>
  <si>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</si>
  <si>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</si>
  <si>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</si>
  <si>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</si>
  <si>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</si>
  <si>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</si>
  <si>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</si>
  <si>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</si>
  <si>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</si>
  <si>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</si>
  <si>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</si>
  <si>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</si>
  <si>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</si>
  <si>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</si>
  <si>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</si>
  <si>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</si>
  <si>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</si>
  <si>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</si>
  <si>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</si>
  <si>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</si>
  <si>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</si>
  <si>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</si>
  <si>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</si>
  <si>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</si>
  <si>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</si>
  <si>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</si>
  <si>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</si>
  <si>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</si>
  <si>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</si>
  <si>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</si>
  <si>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</si>
  <si>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</si>
  <si>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</si>
  <si>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</si>
  <si>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</si>
  <si>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</si>
  <si>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</si>
  <si>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</si>
  <si>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</si>
  <si>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</si>
  <si>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</si>
  <si>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</si>
  <si>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</si>
  <si>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</si>
  <si>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</si>
  <si>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</si>
  <si>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</si>
  <si>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</si>
  <si>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</si>
  <si>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</si>
  <si>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</si>
  <si>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</si>
  <si>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</si>
  <si>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</si>
  <si>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</si>
  <si>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</si>
  <si>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</si>
  <si>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</si>
  <si>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</si>
  <si>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</si>
  <si>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</si>
  <si>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</si>
  <si>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</si>
  <si>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</si>
  <si>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</si>
  <si>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</si>
  <si>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</si>
  <si>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</si>
  <si>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</si>
  <si>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</si>
  <si>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</si>
  <si>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</si>
  <si>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</si>
  <si>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</si>
  <si>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</si>
  <si>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</si>
  <si>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</si>
  <si>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</si>
  <si>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</si>
  <si>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</si>
  <si>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</si>
  <si>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</si>
  <si>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</si>
  <si>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</si>
  <si>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</si>
  <si>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</si>
  <si>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</si>
  <si>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</si>
  <si>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</si>
  <si>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</si>
  <si>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</si>
  <si>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</si>
  <si>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</si>
  <si>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</si>
  <si>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</si>
  <si>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</si>
  <si>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</si>
  <si>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</si>
  <si>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</si>
  <si>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</si>
  <si>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</si>
  <si>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</si>
  <si>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</si>
  <si>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</si>
  <si>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</si>
  <si>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</si>
  <si>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</si>
  <si>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</si>
  <si>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</si>
  <si>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</si>
  <si>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</si>
  <si>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</si>
  <si>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</si>
  <si>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</si>
  <si>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</si>
  <si>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</si>
  <si>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</si>
  <si>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</si>
  <si>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</si>
  <si>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</si>
  <si>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</si>
  <si>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</si>
  <si>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</si>
  <si>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</si>
  <si>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</si>
  <si>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</si>
  <si>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</si>
  <si>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</si>
  <si>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</si>
  <si>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</si>
  <si>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</si>
  <si>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</si>
  <si>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</si>
  <si>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</si>
  <si>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</si>
  <si>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</si>
  <si>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</si>
  <si>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</si>
  <si>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</si>
  <si>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</si>
  <si>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</si>
  <si>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</si>
  <si>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</si>
  <si>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</si>
  <si>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</si>
  <si>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</si>
  <si>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</si>
  <si>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</si>
  <si>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</si>
  <si>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</si>
  <si>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</si>
  <si>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</si>
  <si>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</si>
  <si>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</si>
  <si>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</si>
  <si>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</si>
  <si>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</si>
  <si>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</si>
  <si>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</si>
  <si>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</si>
  <si>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</si>
  <si>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</si>
  <si>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</si>
  <si>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</si>
  <si>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</si>
  <si>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</si>
  <si>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</si>
  <si>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</si>
  <si>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</si>
  <si>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</si>
  <si>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</si>
  <si>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</si>
  <si>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</si>
  <si>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</si>
  <si>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</si>
  <si>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</si>
  <si>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</si>
  <si>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</si>
  <si>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</si>
  <si>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</si>
  <si>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</si>
  <si>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</si>
  <si>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</si>
  <si>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</si>
  <si>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</si>
  <si>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</si>
  <si>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</si>
  <si>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</si>
  <si>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</si>
  <si>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</si>
  <si>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</si>
  <si>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</si>
  <si>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</si>
  <si>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</si>
  <si>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</si>
  <si>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</si>
  <si>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</si>
  <si>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</si>
  <si>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</si>
  <si>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</si>
  <si>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</si>
  <si>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</si>
  <si>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</si>
  <si>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</si>
  <si>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</si>
  <si>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</si>
  <si>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</si>
  <si>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</si>
  <si>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</si>
  <si>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</si>
  <si>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</si>
  <si>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</si>
  <si>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</si>
  <si>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</si>
  <si>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</si>
  <si>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</si>
  <si>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</si>
  <si>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</si>
  <si>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</si>
  <si>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</si>
  <si>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</si>
  <si>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</si>
  <si>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</si>
  <si>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</si>
  <si>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</si>
  <si>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</si>
  <si>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</si>
  <si>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</si>
  <si>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</si>
  <si>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</si>
  <si>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</si>
  <si>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</si>
  <si>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</si>
  <si>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</si>
  <si>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</si>
  <si>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</si>
  <si>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</si>
  <si>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</si>
  <si>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</si>
  <si>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</si>
  <si>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</si>
  <si>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</si>
  <si>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</si>
  <si>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</si>
  <si>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</si>
  <si>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</si>
  <si>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</si>
  <si>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</si>
  <si>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</si>
  <si>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</si>
  <si>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</si>
  <si>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</si>
  <si>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</si>
  <si>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</si>
  <si>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</si>
  <si>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</si>
  <si>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</si>
  <si>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</si>
  <si>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</si>
  <si>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</si>
  <si>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</si>
  <si>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</si>
  <si>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</si>
  <si>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</si>
  <si>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</si>
  <si>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</si>
  <si>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</si>
  <si>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</si>
  <si>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</si>
  <si>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</si>
  <si>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</si>
  <si>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</si>
  <si>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</si>
  <si>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</si>
  <si>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</si>
  <si>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</si>
  <si>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</si>
  <si>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</si>
  <si>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</si>
  <si>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</si>
  <si>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</si>
  <si>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</si>
  <si>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</si>
  <si>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</si>
  <si>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</si>
  <si>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</si>
  <si>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</si>
  <si>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</si>
  <si>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</si>
  <si>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</si>
  <si>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</si>
  <si>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</si>
  <si>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</si>
  <si>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</si>
  <si>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</si>
  <si>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</si>
  <si>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</si>
  <si>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</si>
  <si>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</si>
  <si>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</si>
  <si>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</si>
  <si>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</si>
  <si>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</si>
  <si>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</si>
  <si>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</si>
  <si>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</si>
  <si>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</si>
  <si>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</si>
  <si>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</si>
  <si>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</si>
  <si>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</si>
  <si>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</si>
  <si>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</si>
  <si>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</si>
  <si>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</si>
  <si>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</si>
  <si>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</si>
  <si>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</si>
  <si>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</si>
  <si>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</si>
  <si>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</si>
  <si>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</si>
  <si>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</si>
  <si>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</si>
  <si>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</si>
  <si>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</si>
  <si>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</si>
  <si>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</si>
  <si>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</si>
  <si>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</si>
  <si>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</si>
  <si>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</si>
  <si>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</si>
  <si>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</si>
  <si>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</si>
  <si>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</si>
  <si>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</si>
  <si>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</si>
  <si>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</si>
  <si>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</si>
  <si>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</si>
  <si>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</si>
  <si>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</si>
  <si>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</si>
  <si>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</si>
  <si>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</si>
  <si>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</si>
  <si>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</si>
  <si>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</si>
  <si>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</si>
  <si>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</si>
  <si>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</si>
  <si>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</si>
  <si>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</si>
  <si>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</si>
  <si>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</si>
  <si>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</si>
  <si>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</si>
  <si>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</si>
  <si>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</si>
  <si>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</si>
  <si>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</si>
  <si>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</si>
  <si>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</si>
  <si>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</si>
  <si>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</si>
  <si>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</si>
  <si>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</si>
  <si>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</si>
  <si>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</si>
  <si>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</si>
  <si>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</si>
  <si>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</si>
  <si>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</si>
  <si>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</si>
  <si>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</si>
  <si>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</si>
  <si>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</si>
  <si>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</si>
  <si>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</si>
  <si>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</si>
  <si>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</si>
  <si>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</si>
  <si>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</si>
  <si>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</si>
  <si>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</si>
  <si>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</si>
  <si>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</si>
  <si>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</si>
  <si>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</si>
  <si>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</si>
  <si>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</si>
  <si>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</si>
  <si>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</si>
  <si>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</si>
  <si>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</si>
  <si>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</si>
  <si>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</si>
  <si>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</si>
  <si>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</si>
  <si>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</si>
  <si>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</si>
  <si>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</si>
  <si>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</si>
  <si>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</si>
  <si>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</si>
  <si>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</si>
  <si>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</si>
  <si>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</si>
  <si>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</si>
  <si>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</si>
  <si>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</si>
  <si>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</si>
  <si>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</si>
  <si>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</si>
  <si>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</si>
  <si>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</si>
  <si>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</si>
  <si>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</si>
  <si>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</si>
  <si>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</si>
  <si>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</si>
  <si>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</si>
  <si>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</si>
  <si>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</si>
  <si>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</si>
  <si>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</si>
  <si>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</si>
  <si>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</si>
  <si>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</si>
  <si>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</si>
  <si>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</si>
  <si>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</si>
  <si>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</si>
  <si>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</si>
  <si>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</si>
  <si>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</si>
  <si>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</si>
  <si>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</si>
  <si>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</si>
  <si>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</si>
  <si>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</si>
  <si>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</si>
  <si>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</si>
  <si>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</si>
  <si>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</si>
  <si>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</si>
  <si>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</si>
  <si>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</si>
  <si>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</si>
  <si>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</si>
  <si>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</si>
  <si>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</si>
  <si>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</si>
  <si>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</si>
  <si>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</si>
  <si>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</si>
  <si>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</si>
  <si>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</si>
  <si>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</si>
  <si>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</si>
  <si>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</si>
  <si>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</si>
  <si>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</si>
  <si>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</si>
  <si>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</si>
  <si>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</si>
  <si>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</si>
  <si>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</si>
  <si>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</si>
  <si>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</si>
  <si>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</si>
  <si>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</si>
  <si>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</si>
  <si>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</si>
  <si>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</si>
  <si>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</si>
  <si>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</si>
  <si>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</si>
  <si>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</si>
  <si>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</si>
  <si>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</si>
  <si>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</si>
  <si>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</si>
  <si>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</si>
  <si>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</si>
  <si>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</si>
  <si>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</si>
  <si>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</si>
  <si>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</si>
  <si>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</si>
  <si>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</si>
  <si>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</si>
  <si>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</si>
  <si>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</si>
  <si>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</si>
  <si>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</si>
  <si>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</si>
  <si>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</si>
  <si>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</si>
  <si>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</si>
  <si>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</si>
  <si>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</si>
  <si>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</si>
  <si>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</si>
  <si>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</si>
  <si>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</si>
  <si>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</si>
  <si>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</si>
  <si>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</si>
  <si>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</si>
  <si>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</si>
  <si>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</si>
  <si>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</si>
  <si>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</si>
  <si>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</si>
  <si>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</si>
  <si>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</si>
  <si>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</si>
  <si>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</si>
  <si>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</si>
  <si>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</si>
  <si>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</si>
  <si>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</si>
  <si>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</si>
  <si>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</si>
  <si>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</si>
  <si>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</si>
  <si>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</si>
  <si>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</si>
  <si>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</si>
  <si>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</si>
  <si>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</si>
  <si>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</si>
  <si>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</si>
  <si>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</si>
  <si>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</si>
  <si>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</si>
  <si>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</si>
  <si>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</si>
  <si>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</si>
  <si>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</si>
  <si>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</si>
  <si>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</si>
  <si>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</si>
  <si>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</si>
  <si>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</si>
  <si>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</si>
  <si>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</si>
  <si>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</si>
  <si>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</si>
  <si>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</si>
  <si>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</si>
  <si>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</si>
  <si>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</si>
  <si>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</si>
  <si>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</si>
  <si>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</si>
  <si>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</si>
  <si>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</si>
  <si>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</si>
  <si>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</si>
  <si>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</si>
  <si>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</si>
  <si>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</si>
  <si>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</si>
  <si>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</si>
  <si>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</si>
  <si>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</si>
  <si>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</si>
  <si>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</si>
  <si>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</si>
  <si>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</si>
  <si>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</si>
  <si>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</si>
  <si>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</si>
  <si>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</si>
  <si>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</si>
  <si>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</si>
  <si>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</si>
  <si>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</si>
  <si>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</si>
  <si>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</si>
  <si>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</si>
  <si>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</si>
  <si>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</si>
  <si>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</si>
  <si>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</si>
  <si>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</si>
  <si>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</si>
  <si>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</si>
  <si>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</si>
  <si>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</si>
  <si>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</si>
  <si>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</si>
  <si>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</si>
  <si>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</si>
  <si>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</si>
  <si>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</si>
  <si>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</si>
  <si>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</si>
  <si>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</si>
  <si>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</si>
  <si>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</si>
  <si>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</si>
  <si>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</si>
  <si>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</si>
  <si>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</si>
  <si>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</si>
  <si>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</si>
  <si>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</si>
  <si>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</si>
  <si>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</si>
  <si>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</si>
  <si>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</si>
  <si>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</si>
  <si>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</si>
  <si>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</si>
  <si>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</si>
  <si>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</si>
  <si>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</si>
  <si>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</si>
  <si>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</si>
  <si>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</si>
  <si>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</si>
  <si>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</si>
  <si>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</si>
  <si>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</si>
  <si>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</si>
  <si>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</si>
  <si>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</si>
  <si>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</si>
  <si>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</si>
  <si>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</si>
  <si>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</si>
  <si>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</si>
  <si>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</si>
  <si>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</si>
  <si>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</si>
  <si>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</si>
  <si>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</si>
  <si>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</si>
  <si>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</si>
  <si>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</si>
  <si>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</si>
  <si>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</si>
  <si>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</si>
  <si>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</si>
  <si>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</si>
  <si>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</si>
  <si>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</si>
  <si>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</si>
  <si>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</si>
  <si>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</si>
  <si>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</si>
  <si>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</si>
  <si>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</si>
  <si>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</si>
  <si>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</si>
  <si>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</si>
  <si>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</si>
  <si>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</si>
  <si>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</si>
  <si>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</si>
  <si>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</si>
  <si>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</si>
  <si>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</si>
  <si>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</si>
  <si>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</si>
  <si>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</si>
  <si>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</si>
  <si>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</si>
  <si>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</si>
  <si>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</si>
  <si>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</si>
  <si>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</si>
  <si>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</si>
  <si>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</si>
  <si>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</si>
  <si>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</si>
  <si>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</si>
  <si>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</si>
  <si>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</si>
  <si>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</si>
  <si>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</si>
  <si>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</si>
  <si>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</si>
  <si>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</si>
  <si>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</si>
  <si>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</si>
  <si>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</si>
  <si>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</si>
  <si>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</si>
  <si>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</si>
  <si>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</si>
  <si>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</si>
  <si>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</si>
  <si>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</si>
  <si>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</si>
  <si>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</si>
  <si>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</si>
  <si>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</si>
  <si>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</si>
  <si>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</si>
  <si>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</si>
  <si>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</si>
  <si>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</si>
  <si>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</si>
  <si>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</si>
  <si>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</si>
  <si>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</si>
  <si>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</si>
  <si>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</si>
  <si>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</si>
  <si>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</si>
  <si>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</si>
  <si>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</si>
  <si>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</si>
  <si>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</si>
  <si>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</si>
  <si>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</si>
  <si>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</si>
  <si>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</si>
  <si>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</si>
  <si>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</si>
  <si>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</si>
  <si>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</si>
  <si>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</si>
  <si>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</si>
  <si>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</si>
  <si>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</si>
  <si>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</si>
  <si>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</si>
  <si>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</si>
  <si>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</si>
  <si>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</si>
  <si>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</si>
  <si>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</si>
  <si>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</si>
  <si>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</si>
  <si>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</si>
  <si>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</si>
  <si>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</si>
  <si>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</si>
  <si>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</si>
  <si>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</si>
  <si>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</si>
  <si>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</si>
  <si>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</si>
  <si>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</si>
  <si>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</si>
  <si>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</si>
  <si>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</si>
  <si>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</si>
  <si>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</si>
  <si>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</si>
  <si>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</si>
  <si>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</si>
  <si>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</si>
  <si>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</si>
  <si>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</si>
  <si>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</si>
  <si>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</si>
  <si>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</si>
  <si>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</si>
  <si>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</si>
  <si>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</si>
  <si>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</si>
  <si>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</si>
  <si>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</si>
  <si>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</si>
  <si>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</si>
  <si>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</si>
  <si>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</si>
  <si>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</si>
  <si>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</si>
  <si>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</si>
  <si>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</si>
  <si>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</si>
  <si>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</si>
  <si>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</si>
  <si>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</si>
  <si>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</si>
  <si>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</si>
  <si>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</si>
  <si>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</si>
  <si>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</si>
  <si>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</si>
  <si>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</si>
  <si>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</si>
  <si>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</si>
  <si>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</si>
  <si>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</si>
  <si>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</si>
  <si>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</si>
  <si>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</si>
  <si>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</si>
  <si>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</si>
  <si>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</si>
  <si>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</si>
  <si>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</si>
  <si>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</si>
  <si>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</si>
  <si>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</si>
  <si>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</si>
  <si>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</si>
  <si>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</si>
  <si>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</si>
  <si>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</si>
  <si>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</si>
  <si>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</si>
  <si>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</si>
  <si>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</si>
  <si>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</si>
  <si>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</si>
  <si>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</si>
  <si>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</si>
  <si>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</si>
  <si>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</si>
  <si>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</si>
  <si>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</si>
  <si>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</si>
  <si>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</si>
  <si>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</si>
  <si>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</si>
  <si>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</si>
  <si>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</si>
  <si>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</si>
  <si>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</si>
  <si>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</si>
  <si>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</si>
  <si>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</si>
  <si>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</si>
  <si>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</si>
  <si>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</si>
  <si>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</si>
  <si>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</si>
  <si>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</si>
  <si>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</si>
  <si>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</si>
  <si>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</si>
  <si>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</si>
  <si>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</si>
  <si>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</si>
  <si>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</si>
  <si>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</si>
  <si>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</si>
  <si>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</si>
  <si>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</si>
  <si>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</si>
  <si>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</si>
  <si>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</si>
  <si>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</si>
  <si>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</si>
  <si>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</si>
  <si>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</si>
  <si>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</si>
  <si>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</si>
  <si>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</si>
  <si>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</si>
  <si>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</si>
  <si>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</si>
  <si>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</si>
  <si>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</si>
  <si>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</si>
  <si>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</si>
  <si>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</si>
  <si>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</si>
  <si>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</si>
  <si>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</si>
  <si>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</si>
  <si>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</si>
  <si>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</si>
  <si>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</si>
  <si>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</si>
  <si>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</si>
  <si>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</si>
  <si>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</si>
  <si>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</si>
  <si>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</si>
  <si>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</si>
  <si>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</si>
  <si>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</si>
  <si>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</si>
  <si>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</si>
  <si>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</si>
  <si>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</si>
  <si>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</si>
  <si>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</si>
  <si>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</si>
  <si>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</si>
  <si>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</si>
  <si>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</si>
  <si>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</si>
  <si>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</si>
  <si>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</si>
  <si>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</si>
  <si>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</si>
  <si>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</si>
  <si>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</si>
  <si>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</si>
  <si>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</si>
  <si>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</si>
  <si>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</si>
  <si>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</si>
  <si>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</si>
  <si>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</si>
  <si>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</si>
  <si>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</si>
  <si>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</si>
  <si>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</si>
  <si>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</si>
  <si>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</si>
  <si>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</si>
  <si>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</si>
  <si>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</si>
  <si>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</si>
  <si>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</si>
  <si>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</si>
  <si>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</si>
  <si>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</si>
  <si>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</si>
  <si>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</si>
  <si>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</si>
  <si>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</si>
  <si>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</si>
  <si>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</si>
  <si>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</si>
  <si>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</si>
  <si>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</si>
  <si>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</si>
  <si>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</si>
  <si>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</si>
  <si>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</si>
  <si>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</si>
  <si>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</si>
  <si>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</si>
  <si>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</si>
  <si>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</si>
  <si>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</si>
  <si>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</si>
  <si>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</si>
  <si>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</si>
  <si>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</si>
  <si>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</si>
  <si>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</si>
  <si>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</si>
  <si>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</si>
  <si>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</si>
  <si>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</si>
  <si>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</si>
  <si>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</si>
  <si>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</si>
  <si>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</si>
  <si>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</si>
  <si>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</si>
  <si>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</si>
  <si>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</si>
  <si>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</si>
  <si>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</si>
  <si>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</si>
  <si>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</si>
  <si>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</si>
  <si>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</si>
  <si>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</si>
  <si>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</si>
  <si>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</si>
  <si>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</si>
  <si>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</si>
  <si>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</si>
  <si>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</si>
  <si>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</si>
  <si>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</si>
  <si>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</si>
  <si>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</si>
  <si>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</si>
  <si>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</si>
  <si>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</si>
  <si>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</si>
  <si>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</si>
  <si>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</si>
  <si>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</si>
  <si>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</si>
  <si>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</si>
  <si>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</si>
  <si>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</si>
  <si>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</si>
  <si>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</si>
  <si>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</si>
  <si>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</si>
  <si>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</si>
  <si>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</si>
  <si>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</si>
  <si>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</si>
  <si>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</si>
  <si>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</si>
  <si>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</si>
  <si>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</si>
  <si>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</si>
  <si>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</si>
  <si>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</si>
  <si>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</si>
  <si>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</si>
  <si>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</si>
  <si>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</si>
  <si>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</si>
  <si>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</si>
  <si>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</si>
  <si>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</si>
  <si>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</si>
  <si>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</si>
  <si>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</si>
  <si>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</si>
  <si>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</si>
  <si>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</si>
  <si>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</si>
  <si>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</si>
  <si>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</si>
  <si>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</si>
  <si>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</si>
  <si>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</si>
  <si>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</si>
  <si>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</si>
  <si>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</si>
  <si>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</si>
  <si>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</si>
  <si>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</si>
  <si>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</si>
  <si>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</si>
  <si>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</si>
  <si>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</si>
  <si>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</si>
  <si>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</si>
  <si>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</si>
  <si>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</si>
  <si>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</si>
  <si>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</si>
  <si>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</si>
  <si>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</si>
  <si>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</si>
  <si>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</si>
  <si>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</si>
  <si>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</si>
  <si>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</si>
  <si>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</si>
  <si>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</si>
  <si>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</si>
  <si>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</si>
  <si>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</si>
  <si>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</si>
  <si>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</si>
  <si>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</si>
  <si>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</si>
  <si>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</si>
  <si>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</si>
  <si>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</si>
  <si>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</si>
  <si>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</si>
  <si>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</si>
  <si>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</si>
  <si>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</si>
  <si>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</si>
  <si>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</si>
  <si>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</si>
  <si>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</si>
  <si>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</si>
  <si>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</si>
  <si>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</si>
  <si>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</si>
  <si>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</si>
  <si>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</si>
  <si>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</si>
  <si>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</si>
  <si>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</si>
  <si>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</si>
  <si>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</si>
  <si>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</si>
  <si>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</si>
  <si>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</si>
  <si>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</si>
  <si>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</si>
  <si>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</si>
  <si>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</si>
  <si>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</si>
  <si>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</si>
  <si>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</si>
  <si>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</si>
  <si>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</si>
  <si>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</si>
  <si>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</si>
  <si>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</si>
  <si>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</si>
  <si>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</si>
  <si>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</si>
  <si>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</si>
  <si>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</si>
  <si>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</si>
  <si>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</si>
  <si>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</si>
  <si>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</si>
  <si>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</si>
  <si>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</si>
  <si>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</si>
  <si>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</si>
  <si>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</si>
  <si>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</si>
  <si>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</si>
  <si>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</si>
  <si>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</si>
  <si>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</si>
  <si>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</si>
  <si>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</si>
  <si>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</si>
  <si>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</si>
  <si>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</si>
  <si>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</si>
  <si>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</si>
  <si>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</si>
  <si>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</si>
  <si>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</si>
  <si>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</si>
  <si>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</si>
  <si>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</si>
  <si>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</si>
  <si>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</si>
  <si>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</si>
  <si>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</si>
  <si>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</si>
  <si>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</si>
  <si>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</si>
  <si>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</si>
  <si>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</si>
  <si>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</si>
  <si>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</si>
  <si>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</si>
  <si>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</si>
  <si>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</si>
  <si>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</si>
  <si>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</si>
  <si>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</si>
  <si>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</si>
  <si>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</si>
  <si>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</si>
  <si>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</si>
  <si>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</si>
  <si>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</si>
  <si>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</si>
  <si>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</si>
  <si>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</si>
  <si>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</si>
  <si>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</si>
  <si>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</si>
  <si>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</si>
  <si>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</si>
  <si>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</si>
  <si>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</si>
  <si>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</si>
  <si>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</si>
  <si>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</si>
  <si>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</si>
  <si>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</si>
  <si>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</si>
  <si>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</si>
  <si>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</si>
  <si>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</si>
  <si>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</si>
  <si>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</si>
  <si>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</si>
  <si>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</si>
  <si>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</si>
  <si>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</si>
  <si>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</si>
  <si>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</si>
  <si>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</si>
  <si>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</si>
  <si>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</si>
  <si>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</si>
  <si>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</si>
  <si>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</si>
  <si>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</si>
  <si>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</si>
  <si>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</si>
  <si>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</si>
  <si>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</si>
  <si>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</si>
  <si>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</si>
  <si>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</si>
  <si>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</si>
  <si>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</si>
  <si>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</si>
  <si>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</si>
  <si>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</si>
  <si>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</si>
  <si>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</si>
  <si>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</si>
  <si>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</si>
  <si>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</si>
  <si>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</si>
  <si>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</si>
  <si>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</si>
  <si>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</si>
  <si>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</si>
  <si>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</si>
  <si>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</si>
  <si>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</si>
  <si>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</si>
  <si>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</si>
  <si>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</si>
  <si>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</si>
  <si>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</si>
  <si>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</si>
  <si>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</si>
  <si>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</si>
  <si>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</si>
  <si>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</si>
  <si>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</si>
  <si>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</si>
  <si>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</si>
  <si>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</si>
  <si>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</si>
  <si>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</si>
  <si>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</si>
  <si>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</si>
  <si>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</si>
  <si>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</si>
  <si>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</si>
  <si>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</si>
  <si>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</si>
  <si>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</si>
  <si>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</si>
  <si>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</si>
  <si>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</si>
  <si>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</si>
  <si>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</si>
  <si>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</si>
  <si>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</si>
  <si>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</si>
  <si>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</si>
  <si>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</si>
  <si>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</si>
  <si>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</si>
  <si>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</si>
  <si>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</si>
  <si>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</si>
  <si>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</si>
  <si>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</si>
  <si>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</si>
  <si>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</si>
  <si>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</si>
  <si>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</si>
  <si>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</si>
  <si>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</si>
  <si>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</si>
  <si>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</si>
  <si>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</si>
  <si>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</si>
  <si>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</si>
  <si>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</si>
  <si>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</si>
  <si>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</si>
  <si>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</si>
  <si>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</si>
  <si>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</si>
  <si>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</si>
  <si>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</si>
  <si>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</si>
  <si>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</si>
  <si>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</si>
  <si>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</si>
  <si>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</si>
  <si>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</si>
  <si>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</si>
  <si>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</si>
  <si>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</si>
  <si>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</si>
  <si>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</si>
  <si>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</si>
  <si>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</si>
  <si>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</si>
  <si>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</si>
  <si>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</si>
  <si>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</si>
  <si>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</si>
  <si>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</si>
  <si>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</si>
  <si>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</si>
  <si>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</si>
  <si>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</si>
  <si>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</si>
  <si>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</si>
  <si>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</si>
  <si>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</si>
  <si>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</si>
  <si>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</si>
  <si>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</si>
  <si>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</si>
  <si>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</si>
  <si>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</si>
  <si>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</si>
  <si>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</si>
  <si>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</si>
  <si>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</si>
  <si>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</si>
  <si>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</si>
  <si>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</si>
  <si>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</si>
  <si>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</si>
  <si>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</si>
  <si>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</si>
  <si>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</si>
  <si>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</si>
  <si>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</si>
  <si>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</si>
  <si>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</si>
  <si>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</si>
  <si>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</si>
  <si>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</si>
  <si>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</si>
  <si>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</si>
  <si>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</si>
  <si>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</si>
  <si>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</si>
  <si>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</si>
  <si>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</si>
  <si>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</si>
  <si>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</si>
  <si>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</si>
  <si>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</si>
  <si>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</si>
  <si>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</si>
  <si>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</si>
  <si>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</si>
  <si>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</si>
  <si>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</si>
  <si>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</si>
  <si>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</si>
  <si>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</si>
  <si>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</si>
  <si>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</si>
  <si>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</si>
  <si>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</si>
  <si>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</si>
  <si>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</si>
  <si>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</si>
  <si>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</si>
  <si>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</si>
  <si>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</si>
  <si>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</si>
  <si>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</si>
  <si>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</si>
  <si>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</si>
  <si>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</si>
  <si>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</si>
  <si>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</si>
  <si>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</si>
  <si>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</si>
  <si>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</si>
  <si>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</si>
  <si>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</si>
  <si>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</si>
  <si>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</si>
  <si>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</si>
  <si>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</si>
  <si>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</si>
  <si>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</si>
  <si>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</si>
  <si>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</si>
  <si>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</si>
  <si>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</si>
  <si>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</si>
  <si>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</si>
  <si>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</si>
  <si>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</si>
  <si>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</si>
  <si>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</si>
  <si>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</si>
  <si>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</si>
  <si>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</si>
  <si>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</si>
  <si>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</si>
  <si>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</si>
  <si>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</si>
  <si>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</si>
  <si>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</si>
  <si>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</si>
  <si>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</si>
  <si>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</si>
  <si>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</si>
  <si>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</si>
  <si>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</si>
  <si>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</si>
  <si>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</si>
  <si>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</si>
  <si>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</si>
  <si>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</si>
  <si>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</si>
  <si>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</si>
  <si>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</si>
  <si>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</si>
  <si>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</si>
  <si>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</si>
  <si>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</si>
  <si>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</si>
  <si>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</si>
  <si>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</si>
  <si>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</si>
  <si>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</si>
  <si>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</si>
  <si>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</si>
  <si>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</si>
  <si>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</si>
  <si>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</si>
  <si>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</si>
  <si>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</si>
  <si>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</si>
  <si>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</si>
  <si>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</si>
  <si>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</si>
  <si>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</si>
  <si>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</si>
  <si>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</si>
  <si>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</si>
  <si>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</si>
  <si>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</si>
  <si>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</si>
  <si>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</si>
  <si>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</si>
  <si>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</si>
  <si>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</si>
  <si>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</si>
  <si>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</si>
  <si>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</si>
  <si>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</si>
  <si>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</si>
  <si>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</si>
  <si>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</si>
  <si>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</si>
  <si>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</si>
  <si>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</si>
  <si>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</si>
  <si>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</si>
  <si>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</si>
  <si>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</si>
  <si>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</si>
  <si>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</si>
  <si>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</si>
  <si>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</si>
  <si>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</si>
  <si>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</si>
  <si>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</si>
  <si>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</si>
  <si>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</si>
  <si>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</si>
  <si>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</si>
  <si>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</si>
  <si>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</si>
  <si>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</si>
  <si>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</si>
  <si>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</si>
  <si>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</si>
  <si>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</si>
  <si>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</si>
  <si>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</si>
  <si>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</si>
  <si>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</si>
  <si>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</si>
  <si>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</si>
  <si>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</si>
  <si>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</si>
  <si>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</si>
  <si>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</si>
  <si>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</si>
  <si>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</si>
  <si>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</si>
  <si>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</si>
  <si>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</si>
  <si>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</si>
  <si>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</si>
  <si>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</si>
  <si>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</si>
  <si>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</si>
  <si>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</si>
  <si>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</si>
  <si>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</si>
  <si>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</si>
  <si>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</si>
  <si>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</si>
  <si>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</si>
  <si>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</si>
  <si>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</si>
  <si>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</si>
  <si>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</si>
  <si>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</si>
  <si>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</si>
  <si>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</si>
  <si>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</si>
  <si>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</si>
  <si>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</si>
  <si>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</si>
  <si>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</si>
  <si>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</si>
  <si>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</si>
  <si>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</si>
  <si>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</si>
  <si>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</si>
  <si>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</si>
  <si>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</si>
  <si>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</si>
  <si>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</si>
  <si>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</si>
  <si>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</si>
  <si>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</si>
  <si>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</si>
  <si>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</si>
  <si>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</si>
  <si>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</si>
  <si>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</si>
  <si>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</si>
  <si>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</si>
  <si>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</si>
  <si>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</si>
  <si>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</si>
  <si>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</si>
  <si>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</si>
  <si>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</si>
  <si>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</si>
  <si>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</si>
  <si>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</si>
  <si>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</si>
  <si>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</si>
  <si>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</si>
  <si>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</si>
  <si>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</si>
  <si>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</si>
  <si>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</si>
  <si>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</si>
  <si>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</si>
  <si>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</si>
  <si>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</si>
  <si>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</si>
  <si>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</si>
  <si>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</si>
  <si>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</si>
  <si>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</si>
  <si>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</si>
  <si>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</si>
  <si>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</si>
  <si>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</si>
  <si>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</si>
  <si>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</si>
  <si>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</si>
  <si>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</si>
  <si>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</si>
  <si>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</si>
  <si>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</si>
  <si>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</si>
  <si>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</si>
  <si>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</si>
  <si>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</si>
  <si>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</si>
  <si>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</si>
  <si>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</si>
  <si>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</si>
  <si>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</si>
  <si>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</si>
  <si>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</si>
  <si>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</si>
  <si>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</si>
  <si>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</si>
  <si>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</si>
  <si>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</si>
  <si>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</si>
  <si>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</si>
  <si>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</si>
  <si>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</si>
  <si>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</si>
  <si>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</si>
  <si>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</si>
  <si>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</si>
  <si>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</si>
  <si>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</si>
  <si>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</si>
  <si>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</si>
  <si>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</si>
  <si>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</si>
  <si>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</si>
  <si>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</si>
  <si>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</si>
  <si>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</si>
  <si>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</si>
  <si>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</si>
  <si>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</si>
  <si>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</si>
  <si>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</si>
  <si>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</si>
  <si>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</si>
  <si>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</si>
  <si>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</si>
  <si>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</si>
  <si>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</si>
  <si>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</si>
  <si>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</si>
  <si>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</si>
  <si>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</si>
  <si>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</si>
  <si>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</si>
  <si>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</si>
  <si>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</si>
  <si>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</si>
  <si>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</si>
  <si>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</si>
  <si>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</si>
  <si>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</si>
  <si>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</si>
  <si>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</si>
  <si>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</si>
  <si>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</si>
  <si>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</si>
  <si>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</si>
  <si>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</si>
  <si>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</si>
  <si>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</si>
  <si>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</si>
  <si>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</si>
  <si>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</si>
  <si>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</si>
  <si>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</si>
  <si>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</si>
  <si>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</si>
  <si>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</si>
  <si>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</si>
  <si>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</si>
  <si>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</si>
  <si>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</si>
  <si>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</si>
  <si>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</si>
  <si>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</si>
  <si>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</si>
  <si>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</si>
  <si>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</si>
  <si>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</si>
  <si>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</si>
  <si>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</si>
  <si>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</si>
  <si>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</si>
  <si>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</si>
  <si>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</si>
  <si>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</si>
  <si>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</si>
  <si>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</si>
  <si>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</si>
  <si>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</si>
  <si>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</si>
  <si>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</si>
  <si>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</si>
  <si>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</si>
  <si>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</si>
  <si>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</si>
  <si>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</si>
  <si>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</si>
  <si>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</si>
  <si>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</si>
  <si>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</si>
  <si>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</si>
  <si>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</si>
  <si>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</si>
  <si>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</si>
  <si>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</si>
  <si>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</si>
  <si>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</si>
  <si>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</si>
  <si>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</si>
  <si>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</si>
  <si>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</si>
  <si>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</si>
  <si>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</si>
  <si>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</si>
  <si>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</si>
  <si>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</si>
  <si>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</si>
  <si>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</si>
  <si>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</si>
  <si>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</si>
  <si>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</si>
  <si>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</si>
  <si>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</si>
  <si>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</si>
  <si>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</si>
  <si>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</si>
  <si>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</si>
  <si>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</si>
  <si>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</si>
  <si>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</si>
  <si>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</si>
  <si>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</si>
  <si>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</si>
  <si>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</si>
  <si>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</si>
  <si>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</si>
  <si>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</si>
  <si>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</si>
  <si>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</si>
  <si>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</si>
  <si>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</si>
  <si>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</si>
  <si>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</si>
  <si>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</si>
  <si>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</si>
  <si>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</si>
  <si>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</si>
  <si>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</si>
  <si>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</si>
  <si>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</si>
  <si>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</si>
  <si>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</si>
  <si>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</si>
  <si>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</si>
  <si>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</si>
  <si>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</si>
  <si>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</si>
  <si>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</si>
  <si>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</si>
  <si>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</si>
  <si>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</si>
  <si>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</si>
  <si>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</si>
  <si>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</si>
  <si>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</si>
  <si>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</si>
  <si>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</si>
  <si>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</si>
  <si>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</si>
  <si>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</si>
  <si>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</si>
  <si>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</si>
  <si>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</si>
  <si>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</si>
  <si>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</si>
  <si>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</si>
  <si>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</si>
  <si>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</si>
  <si>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</si>
  <si>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</si>
  <si>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</si>
  <si>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</si>
  <si>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</si>
  <si>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</si>
  <si>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</si>
  <si>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</si>
  <si>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</si>
  <si>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</si>
  <si>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</si>
  <si>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</si>
  <si>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</si>
  <si>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</si>
  <si>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</si>
  <si>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</si>
  <si>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</si>
  <si>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</si>
  <si>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</si>
  <si>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</si>
  <si>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</si>
  <si>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</si>
  <si>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</si>
  <si>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</si>
  <si>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</si>
  <si>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</si>
  <si>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</si>
  <si>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</si>
  <si>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</si>
  <si>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</si>
  <si>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</si>
  <si>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</si>
  <si>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</si>
  <si>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</si>
  <si>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</si>
  <si>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</si>
  <si>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</si>
  <si>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</si>
  <si>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</si>
  <si>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</si>
  <si>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</si>
  <si>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</si>
  <si>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</si>
  <si>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</si>
  <si>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</si>
  <si>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</si>
  <si>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</si>
  <si>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</si>
  <si>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</si>
  <si>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</si>
  <si>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</si>
  <si>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</si>
  <si>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</si>
  <si>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</si>
  <si>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</si>
  <si>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</si>
  <si>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</si>
  <si>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</si>
  <si>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</si>
  <si>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</si>
  <si>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</si>
  <si>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</si>
  <si>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</si>
  <si>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</si>
  <si>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</si>
  <si>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</si>
  <si>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</si>
  <si>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</si>
  <si>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</si>
  <si>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</si>
  <si>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</si>
  <si>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</si>
  <si>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</si>
  <si>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</si>
  <si>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</si>
  <si>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</si>
  <si>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</si>
  <si>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</si>
  <si>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</si>
  <si>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</si>
  <si>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</si>
  <si>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</si>
  <si>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</si>
  <si>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</si>
  <si>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</si>
  <si>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</si>
  <si>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</si>
  <si>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</si>
  <si>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</si>
  <si>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</si>
  <si>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</si>
  <si>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</si>
  <si>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</si>
  <si>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</si>
  <si>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</si>
  <si>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</si>
  <si>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</si>
  <si>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</si>
  <si>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</si>
  <si>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</si>
  <si>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</si>
  <si>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</si>
  <si>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</si>
  <si>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</si>
  <si>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</si>
  <si>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</si>
  <si>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</si>
  <si>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</si>
  <si>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</si>
  <si>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</si>
  <si>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</si>
  <si>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</si>
  <si>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</si>
  <si>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</si>
  <si>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</si>
  <si>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</si>
  <si>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</si>
  <si>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</si>
  <si>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</si>
  <si>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</si>
  <si>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</si>
  <si>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</si>
  <si>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</si>
  <si>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</si>
  <si>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</si>
  <si>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</si>
  <si>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</si>
  <si>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</si>
  <si>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</si>
  <si>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</si>
  <si>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</si>
  <si>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</si>
  <si>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</si>
  <si>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</si>
  <si>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</si>
  <si>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</si>
  <si>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</si>
  <si>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</si>
  <si>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</si>
  <si>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</si>
  <si>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</si>
  <si>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</si>
  <si>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</si>
  <si>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</si>
  <si>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</si>
  <si>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</si>
  <si>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</si>
  <si>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</si>
  <si>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</si>
  <si>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</si>
  <si>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</si>
  <si>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</si>
  <si>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</si>
  <si>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</si>
  <si>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</si>
  <si>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</si>
  <si>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</si>
  <si>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</si>
  <si>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</si>
  <si>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</si>
  <si>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</si>
  <si>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</si>
  <si>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</si>
  <si>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</si>
  <si>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</si>
  <si>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</si>
  <si>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</si>
  <si>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</si>
  <si>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</si>
  <si>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</si>
  <si>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</si>
  <si>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</si>
  <si>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</si>
  <si>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</si>
  <si>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</si>
  <si>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</si>
  <si>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</si>
  <si>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</si>
  <si>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</si>
  <si>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</si>
  <si>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</si>
  <si>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</si>
  <si>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</si>
  <si>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</si>
  <si>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</si>
  <si>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</si>
  <si>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</si>
  <si>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</si>
  <si>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</si>
  <si>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</si>
  <si>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</si>
  <si>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</si>
  <si>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</si>
  <si>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</si>
  <si>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</si>
  <si>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</si>
  <si>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</si>
  <si>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</si>
  <si>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</si>
  <si>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</si>
  <si>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</si>
  <si>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</si>
  <si>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</si>
  <si>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</si>
  <si>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</si>
  <si>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</si>
  <si>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</si>
  <si>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</si>
  <si>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</si>
  <si>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</si>
  <si>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</si>
  <si>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</si>
  <si>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</si>
  <si>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</si>
  <si>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</si>
  <si>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</si>
  <si>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</si>
  <si>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</si>
  <si>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</si>
  <si>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</si>
  <si>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</si>
  <si>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</si>
  <si>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</si>
  <si>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</si>
  <si>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</si>
  <si>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</si>
  <si>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</si>
  <si>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</si>
  <si>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</si>
  <si>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</si>
  <si>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</si>
  <si>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</si>
  <si>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</si>
  <si>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</si>
  <si>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</si>
  <si>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</si>
  <si>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</si>
  <si>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</si>
  <si>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</si>
  <si>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</si>
  <si>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</si>
  <si>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</si>
  <si>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</si>
  <si>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</si>
  <si>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</si>
  <si>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</si>
  <si>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</si>
  <si>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</si>
  <si>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</si>
  <si>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</si>
  <si>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</si>
  <si>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</si>
  <si>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</si>
  <si>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</si>
  <si>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</si>
  <si>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</si>
  <si>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</si>
  <si>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</si>
  <si>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</si>
  <si>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</si>
  <si>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</si>
  <si>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</si>
  <si>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</si>
  <si>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</si>
  <si>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</si>
  <si>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</si>
  <si>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</si>
  <si>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</si>
  <si>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</si>
  <si>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</si>
  <si>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</si>
  <si>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</si>
  <si>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</si>
  <si>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</si>
  <si>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</si>
  <si>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</si>
  <si>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</si>
  <si>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</si>
  <si>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</si>
  <si>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</si>
  <si>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</si>
  <si>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</si>
  <si>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</si>
  <si>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</si>
  <si>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</si>
  <si>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</si>
  <si>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</si>
  <si>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</si>
  <si>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</si>
  <si>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</si>
  <si>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</si>
  <si>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</si>
  <si>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</si>
  <si>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</si>
  <si>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</si>
  <si>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</si>
  <si>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</si>
  <si>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</si>
  <si>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</si>
  <si>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</si>
  <si>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</si>
  <si>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</si>
  <si>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</si>
  <si>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</si>
  <si>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</si>
  <si>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</si>
  <si>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</si>
  <si>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</si>
  <si>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</si>
  <si>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</si>
  <si>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</si>
  <si>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</si>
  <si>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</si>
  <si>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</si>
  <si>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</si>
  <si>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</si>
  <si>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</si>
  <si>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</si>
  <si>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</si>
  <si>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</si>
  <si>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</si>
  <si>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</si>
  <si>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</si>
  <si>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</si>
  <si>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</si>
  <si>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</si>
  <si>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</si>
  <si>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</si>
  <si>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</si>
  <si>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</si>
  <si>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</si>
  <si>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</si>
  <si>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</si>
  <si>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</si>
  <si>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</si>
  <si>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</si>
  <si>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</si>
  <si>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</si>
  <si>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</si>
  <si>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</si>
  <si>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</si>
  <si>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</si>
  <si>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</si>
  <si>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</si>
  <si>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</si>
  <si>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</si>
  <si>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</si>
  <si>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</si>
  <si>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</si>
  <si>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</si>
  <si>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</si>
  <si>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</si>
  <si>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</si>
  <si>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</si>
  <si>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</si>
  <si>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</si>
  <si>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</si>
  <si>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</si>
  <si>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</si>
  <si>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</si>
  <si>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</si>
  <si>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</si>
  <si>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</si>
  <si>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</si>
  <si>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</si>
  <si>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</si>
  <si>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</si>
  <si>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</si>
  <si>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</si>
  <si>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</si>
  <si>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</si>
  <si>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</si>
  <si>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</si>
  <si>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</si>
  <si>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</si>
  <si>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</si>
  <si>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</si>
  <si>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</si>
  <si>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</si>
  <si>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</si>
  <si>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</si>
  <si>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</si>
  <si>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</si>
  <si>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</si>
  <si>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</si>
  <si>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</si>
  <si>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</si>
  <si>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</si>
  <si>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</si>
  <si>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</si>
  <si>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</si>
  <si>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</si>
  <si>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</si>
  <si>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</si>
  <si>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</si>
  <si>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</si>
  <si>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</si>
  <si>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</si>
  <si>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</si>
  <si>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</si>
  <si>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</si>
  <si>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</si>
  <si>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</si>
  <si>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</si>
  <si>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</si>
  <si>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</si>
  <si>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</si>
  <si>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</si>
  <si>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</si>
  <si>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</si>
  <si>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</si>
  <si>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</si>
  <si>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</si>
  <si>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</si>
  <si>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</si>
  <si>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</si>
  <si>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</si>
  <si>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</si>
  <si>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</si>
  <si>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</si>
  <si>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</si>
  <si>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</si>
  <si>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</si>
  <si>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</si>
  <si>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</si>
  <si>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</si>
  <si>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</si>
  <si>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</si>
  <si>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</si>
  <si>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</si>
  <si>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</si>
  <si>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</si>
  <si>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</si>
  <si>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</si>
  <si>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</si>
  <si>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</si>
  <si>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</si>
  <si>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</si>
  <si>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</si>
  <si>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</si>
  <si>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</si>
  <si>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</si>
  <si>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</si>
  <si>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</si>
  <si>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</si>
  <si>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</si>
  <si>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</si>
  <si>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</si>
  <si>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</si>
  <si>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</si>
  <si>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</si>
  <si>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</si>
  <si>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</si>
  <si>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</si>
  <si>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</si>
  <si>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</si>
  <si>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</si>
  <si>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</si>
  <si>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</si>
  <si>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</si>
  <si>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</si>
  <si>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</si>
  <si>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</si>
  <si>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</si>
  <si>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</si>
  <si>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</si>
  <si>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</si>
  <si>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</si>
  <si>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</si>
  <si>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</si>
  <si>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</si>
  <si>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</si>
  <si>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</si>
  <si>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</si>
  <si>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</si>
  <si>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</si>
  <si>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</si>
  <si>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</si>
  <si>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</si>
  <si>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</si>
  <si>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</si>
  <si>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</si>
  <si>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</si>
  <si>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</si>
  <si>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</si>
  <si>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</si>
  <si>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</si>
  <si>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</si>
  <si>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</si>
  <si>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</si>
  <si>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</si>
  <si>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</si>
  <si>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</si>
  <si>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</si>
  <si>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</si>
  <si>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</si>
  <si>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</si>
  <si>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</si>
  <si>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</si>
  <si>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</si>
  <si>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</si>
  <si>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</si>
  <si>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</si>
  <si>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</si>
  <si>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</si>
  <si>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</si>
  <si>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</si>
  <si>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</si>
  <si>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</si>
  <si>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</si>
  <si>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</si>
  <si>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</si>
  <si>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</si>
  <si>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</si>
  <si>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</si>
  <si>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</si>
  <si>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</si>
  <si>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</si>
  <si>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</si>
  <si>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</si>
  <si>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</si>
  <si>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</si>
  <si>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</si>
  <si>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</si>
  <si>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</si>
  <si>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</si>
  <si>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</si>
  <si>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</si>
  <si>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</si>
  <si>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</si>
  <si>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</si>
  <si>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</si>
  <si>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</si>
  <si>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</si>
  <si>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</si>
  <si>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</si>
  <si>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</si>
  <si>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</si>
  <si>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</si>
  <si>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</si>
  <si>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</si>
  <si>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</si>
  <si>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</si>
  <si>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</si>
  <si>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</si>
  <si>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</si>
  <si>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</si>
  <si>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</si>
  <si>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</si>
  <si>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</si>
  <si>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</si>
  <si>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</si>
  <si>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</si>
  <si>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</si>
  <si>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</si>
  <si>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</si>
  <si>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</si>
  <si>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</si>
  <si>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</si>
  <si>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</si>
  <si>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</si>
  <si>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</si>
  <si>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</si>
  <si>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</si>
  <si>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</si>
  <si>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</si>
  <si>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</si>
  <si>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</si>
  <si>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</si>
  <si>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</si>
  <si>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</si>
  <si>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</si>
  <si>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</si>
  <si>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</si>
  <si>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</si>
  <si>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</si>
  <si>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</si>
  <si>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</si>
  <si>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</si>
  <si>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</si>
  <si>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</si>
  <si>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</si>
  <si>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</si>
  <si>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</si>
  <si>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</si>
  <si>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</si>
  <si>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</si>
  <si>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</si>
  <si>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</si>
  <si>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</si>
  <si>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</si>
  <si>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</si>
  <si>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</si>
  <si>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</si>
  <si>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</si>
  <si>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</si>
  <si>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</si>
  <si>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</si>
  <si>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</si>
  <si>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</si>
  <si>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</si>
  <si>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</si>
  <si>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</si>
  <si>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</si>
  <si>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</si>
  <si>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</si>
  <si>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</si>
  <si>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</si>
  <si>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</si>
  <si>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</si>
  <si>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</si>
  <si>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</si>
  <si>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</si>
  <si>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</si>
  <si>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</si>
  <si>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</si>
  <si>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</si>
  <si>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</si>
  <si>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</si>
  <si>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</si>
  <si>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</si>
  <si>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</si>
  <si>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</si>
  <si>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</si>
  <si>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</si>
  <si>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</si>
  <si>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</si>
  <si>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</si>
  <si>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</si>
  <si>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</si>
  <si>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</si>
  <si>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</si>
  <si>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</si>
  <si>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</si>
  <si>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</si>
  <si>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</si>
  <si>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</si>
  <si>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</si>
  <si>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</si>
  <si>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</si>
  <si>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</si>
  <si>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</si>
  <si>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</si>
  <si>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</si>
  <si>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</si>
  <si>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</si>
  <si>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</si>
  <si>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</si>
  <si>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</si>
  <si>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</si>
  <si>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</si>
  <si>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</si>
  <si>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</si>
  <si>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</si>
  <si>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</si>
  <si>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</si>
  <si>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</si>
  <si>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</si>
  <si>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</si>
  <si>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</si>
  <si>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</si>
  <si>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</si>
  <si>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</si>
  <si>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</si>
  <si>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</si>
  <si>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</si>
  <si>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</si>
  <si>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</si>
  <si>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</si>
  <si>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</si>
  <si>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</si>
  <si>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</si>
  <si>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</si>
  <si>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</si>
  <si>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</si>
  <si>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</si>
  <si>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</si>
  <si>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</si>
  <si>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</si>
  <si>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</si>
  <si>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</si>
  <si>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</si>
  <si>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</si>
  <si>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</si>
  <si>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</si>
  <si>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</si>
  <si>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</si>
  <si>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</si>
  <si>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</si>
  <si>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</si>
  <si>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</si>
  <si>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</si>
  <si>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</si>
  <si>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</si>
  <si>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</si>
  <si>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</si>
  <si>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</si>
  <si>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</si>
  <si>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</si>
  <si>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</si>
  <si>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</si>
  <si>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</si>
  <si>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</si>
  <si>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</si>
  <si>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</si>
  <si>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</si>
  <si>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</si>
  <si>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</si>
  <si>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</si>
  <si>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</si>
  <si>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</si>
  <si>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</si>
  <si>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</si>
  <si>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</si>
  <si>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</si>
  <si>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</si>
  <si>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</si>
  <si>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</si>
  <si>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</si>
  <si>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</si>
  <si>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</si>
  <si>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</si>
  <si>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</si>
  <si>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</si>
  <si>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</si>
  <si>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</si>
  <si>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</si>
  <si>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</si>
  <si>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</si>
  <si>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</si>
  <si>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</si>
  <si>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</si>
  <si>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</si>
  <si>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</si>
  <si>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</si>
  <si>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</si>
  <si>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</si>
  <si>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</si>
  <si>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</si>
  <si>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</si>
  <si>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</si>
  <si>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</si>
  <si>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</si>
  <si>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</si>
  <si>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</si>
  <si>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</si>
  <si>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</si>
  <si>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</si>
  <si>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</si>
  <si>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</si>
  <si>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</si>
  <si>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</si>
  <si>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</si>
  <si>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</si>
  <si>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</si>
  <si>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</si>
  <si>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</si>
  <si>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</si>
  <si>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</si>
  <si>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</si>
  <si>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</si>
  <si>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</si>
  <si>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</si>
  <si>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</si>
  <si>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</si>
  <si>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</si>
  <si>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</si>
  <si>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</si>
  <si>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</si>
  <si>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</si>
  <si>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</si>
  <si>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</si>
  <si>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</si>
  <si>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</si>
  <si>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</si>
  <si>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</si>
  <si>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</si>
  <si>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</si>
  <si>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</si>
  <si>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</si>
  <si>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</si>
  <si>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</si>
  <si>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</si>
  <si>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</si>
  <si>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</si>
  <si>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</si>
  <si>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</si>
  <si>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</si>
  <si>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</si>
  <si>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</si>
  <si>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</si>
  <si>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</si>
  <si>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</si>
  <si>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</si>
  <si>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</si>
  <si>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</si>
  <si>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</si>
  <si>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</si>
  <si>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</si>
  <si>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</si>
  <si>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</si>
  <si>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</si>
  <si>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</si>
  <si>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</si>
  <si>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</si>
  <si>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</si>
  <si>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</si>
  <si>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</si>
  <si>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</si>
  <si>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</si>
  <si>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</si>
  <si>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</si>
  <si>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</si>
  <si>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</si>
  <si>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</si>
  <si>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</si>
  <si>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</si>
  <si>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</si>
  <si>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</si>
  <si>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</si>
  <si>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</si>
  <si>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</si>
  <si>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</si>
  <si>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</si>
  <si>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</si>
  <si>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</si>
  <si>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</si>
  <si>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</si>
  <si>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</si>
  <si>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</si>
  <si>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</si>
  <si>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</si>
  <si>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</si>
  <si>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</si>
  <si>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</si>
  <si>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</si>
  <si>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</si>
  <si>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</si>
  <si>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</si>
  <si>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</si>
  <si>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</si>
  <si>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</si>
  <si>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</si>
  <si>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</si>
  <si>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</si>
  <si>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</si>
  <si>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</si>
  <si>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</si>
  <si>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</si>
  <si>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</si>
  <si>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</si>
  <si>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</si>
  <si>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</si>
  <si>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</si>
  <si>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</si>
  <si>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</si>
  <si>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</si>
  <si>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</si>
  <si>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</si>
  <si>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</si>
  <si>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</si>
  <si>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</si>
  <si>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</si>
  <si>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</si>
  <si>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</si>
  <si>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</si>
  <si>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</si>
  <si>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</si>
  <si>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</si>
  <si>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</si>
  <si>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</si>
  <si>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</si>
  <si>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</si>
  <si>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</si>
  <si>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</si>
  <si>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</si>
  <si>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</si>
  <si>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</si>
  <si>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</si>
  <si>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</si>
  <si>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</si>
  <si>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</si>
  <si>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</si>
  <si>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</si>
  <si>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</si>
  <si>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</si>
  <si>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</si>
  <si>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</si>
  <si>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</si>
  <si>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</si>
  <si>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</si>
  <si>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</si>
  <si>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</si>
  <si>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</si>
  <si>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</si>
  <si>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</si>
  <si>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</si>
  <si>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</si>
  <si>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</si>
  <si>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</si>
  <si>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</si>
  <si>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</si>
  <si>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</si>
  <si>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</si>
  <si>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</si>
  <si>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</si>
  <si>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</si>
  <si>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</si>
  <si>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</si>
  <si>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</si>
  <si>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</si>
  <si>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</si>
  <si>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</si>
  <si>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</si>
  <si>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</si>
  <si>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</si>
  <si>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</si>
  <si>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</si>
  <si>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</si>
  <si>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</si>
  <si>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</si>
  <si>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</si>
  <si>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</si>
  <si>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</si>
  <si>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</si>
  <si>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</si>
  <si>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</si>
  <si>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</si>
  <si>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</si>
  <si>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</si>
  <si>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</si>
  <si>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</si>
  <si>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</si>
  <si>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</si>
  <si>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</si>
  <si>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</si>
  <si>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</si>
  <si>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</si>
  <si>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</si>
  <si>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</si>
  <si>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</si>
  <si>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</si>
  <si>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</si>
  <si>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</si>
  <si>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</si>
  <si>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</si>
  <si>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</si>
  <si>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</si>
  <si>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</si>
  <si>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</si>
  <si>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</si>
  <si>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</si>
  <si>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</si>
  <si>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</si>
  <si>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</si>
  <si>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</si>
  <si>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</si>
  <si>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</si>
  <si>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</si>
  <si>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</si>
  <si>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</si>
  <si>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</si>
  <si>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</si>
  <si>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</si>
  <si>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</si>
  <si>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</si>
  <si>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</si>
  <si>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</si>
  <si>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</si>
  <si>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</si>
  <si>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</si>
  <si>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</si>
  <si>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</si>
  <si>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</si>
  <si>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</si>
  <si>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</si>
  <si>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</si>
  <si>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</si>
  <si>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</si>
  <si>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</si>
  <si>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</si>
  <si>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</si>
  <si>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</si>
  <si>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</si>
  <si>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</si>
  <si>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</si>
  <si>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</si>
  <si>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</si>
  <si>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</si>
  <si>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</si>
  <si>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</si>
  <si>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</si>
  <si>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</si>
  <si>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</si>
  <si>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</si>
  <si>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</si>
  <si>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</si>
  <si>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</si>
  <si>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</si>
  <si>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</si>
  <si>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</si>
  <si>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</si>
  <si>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</si>
  <si>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</si>
  <si>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</si>
  <si>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</si>
  <si>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</si>
  <si>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</si>
  <si>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</si>
  <si>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</si>
  <si>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</si>
  <si>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</si>
  <si>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</si>
  <si>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</si>
  <si>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</si>
  <si>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</si>
  <si>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</si>
  <si>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</si>
  <si>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</si>
  <si>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</si>
  <si>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</si>
  <si>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</si>
  <si>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</si>
  <si>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</si>
  <si>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</si>
  <si>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</si>
  <si>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</si>
  <si>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</si>
  <si>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</si>
  <si>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</si>
  <si>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</si>
  <si>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</si>
  <si>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</si>
  <si>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</si>
  <si>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</si>
  <si>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</si>
  <si>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</si>
  <si>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</si>
  <si>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</si>
  <si>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</si>
  <si>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</si>
  <si>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</si>
  <si>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</si>
  <si>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</si>
  <si>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</si>
  <si>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</si>
  <si>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</si>
  <si>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</si>
  <si>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</si>
  <si>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</si>
  <si>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</si>
  <si>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</si>
  <si>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</si>
  <si>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</si>
  <si>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</si>
  <si>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</si>
  <si>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</si>
  <si>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</si>
  <si>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</si>
  <si>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</si>
  <si>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</si>
  <si>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</si>
  <si>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</si>
  <si>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</si>
  <si>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</si>
  <si>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</si>
  <si>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</si>
  <si>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</si>
  <si>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</si>
  <si>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</si>
  <si>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</si>
  <si>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</si>
  <si>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</si>
  <si>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</si>
  <si>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</si>
  <si>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</si>
  <si>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</si>
  <si>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</si>
  <si>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</si>
  <si>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</si>
  <si>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</si>
  <si>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</si>
  <si>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</si>
  <si>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</si>
  <si>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</si>
  <si>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</si>
  <si>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</si>
  <si>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</si>
  <si>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</si>
  <si>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</si>
  <si>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</si>
  <si>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</si>
  <si>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</si>
  <si>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</si>
  <si>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</si>
  <si>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</si>
  <si>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</si>
  <si>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</si>
  <si>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</si>
  <si>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</si>
  <si>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</si>
  <si>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</si>
  <si>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</si>
  <si>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</si>
  <si>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</si>
  <si>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</si>
  <si>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</si>
  <si>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</si>
  <si>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</si>
  <si>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</si>
  <si>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</si>
  <si>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</si>
  <si>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</si>
  <si>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</si>
  <si>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</si>
  <si>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</si>
  <si>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</si>
  <si>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</si>
  <si>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</si>
  <si>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</si>
  <si>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</si>
  <si>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</si>
  <si>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</si>
  <si>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</si>
  <si>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</si>
  <si>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</si>
  <si>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</si>
  <si>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</si>
  <si>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</si>
  <si>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</si>
  <si>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</si>
  <si>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</si>
  <si>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</si>
  <si>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</si>
  <si>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</si>
  <si>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</si>
  <si>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</si>
  <si>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</si>
  <si>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</si>
  <si>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</si>
  <si>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</si>
  <si>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</si>
  <si>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</si>
  <si>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</si>
  <si>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</si>
  <si>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</si>
  <si>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</si>
  <si>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</si>
  <si>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</si>
  <si>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</si>
  <si>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</si>
  <si>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</si>
  <si>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</si>
  <si>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</si>
  <si>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</si>
  <si>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</si>
  <si>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</si>
  <si>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</si>
  <si>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</si>
  <si>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</si>
  <si>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</si>
  <si>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</si>
  <si>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</si>
  <si>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</si>
  <si>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</si>
  <si>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</si>
  <si>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</si>
  <si>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</si>
  <si>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</si>
  <si>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</si>
  <si>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</si>
  <si>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</si>
  <si>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</si>
  <si>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</si>
  <si>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</si>
  <si>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</si>
  <si>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</si>
  <si>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</si>
  <si>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</si>
  <si>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</si>
  <si>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</si>
  <si>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</si>
  <si>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</si>
  <si>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</si>
  <si>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</si>
  <si>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</si>
  <si>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</si>
  <si>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</si>
  <si>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</si>
  <si>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</si>
  <si>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</si>
  <si>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</si>
  <si>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</si>
  <si>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</si>
  <si>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</si>
  <si>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</si>
  <si>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</si>
  <si>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</si>
  <si>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</si>
  <si>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</si>
  <si>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</si>
  <si>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</si>
  <si>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</si>
  <si>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</si>
  <si>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</si>
  <si>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</si>
  <si>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</si>
  <si>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</si>
  <si>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</si>
  <si>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</si>
  <si>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</si>
  <si>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</si>
  <si>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</si>
  <si>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</si>
  <si>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</si>
  <si>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</si>
  <si>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</si>
  <si>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</si>
  <si>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</si>
  <si>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</si>
  <si>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</si>
  <si>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</si>
  <si>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</si>
  <si>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</si>
  <si>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</si>
  <si>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</si>
  <si>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</si>
  <si>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</si>
  <si>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</si>
  <si>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</si>
  <si>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</si>
  <si>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</si>
  <si>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</si>
  <si>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</si>
  <si>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</si>
  <si>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</si>
  <si>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</si>
  <si>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</si>
  <si>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</si>
  <si>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</si>
  <si>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</si>
  <si>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</si>
  <si>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</si>
  <si>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</si>
  <si>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</si>
  <si>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</si>
  <si>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</si>
  <si>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</si>
  <si>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</si>
  <si>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</si>
  <si>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</si>
  <si>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</si>
  <si>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</si>
  <si>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</si>
  <si>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</si>
  <si>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</si>
  <si>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</si>
  <si>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</si>
  <si>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</si>
  <si>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</si>
  <si>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</si>
  <si>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</si>
  <si>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</si>
  <si>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</si>
  <si>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</si>
  <si>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</si>
  <si>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</si>
  <si>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</si>
  <si>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</si>
  <si>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</si>
  <si>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</si>
  <si>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</si>
  <si>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</si>
  <si>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</si>
  <si>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</si>
  <si>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</si>
  <si>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</si>
  <si>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</si>
  <si>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</si>
  <si>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</si>
  <si>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</si>
  <si>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</si>
  <si>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</si>
  <si>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</si>
  <si>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</si>
  <si>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</si>
  <si>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</si>
  <si>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</si>
  <si>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</si>
  <si>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</si>
  <si>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</si>
  <si>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</si>
  <si>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</si>
  <si>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</si>
  <si>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</si>
  <si>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</si>
  <si>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</si>
  <si>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</si>
  <si>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</si>
  <si>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</si>
  <si>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</si>
  <si>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</si>
  <si>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</si>
  <si>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</si>
  <si>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</si>
  <si>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</si>
  <si>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</si>
  <si>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</si>
  <si>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</si>
  <si>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</si>
  <si>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</si>
  <si>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</si>
  <si>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</si>
  <si>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</si>
  <si>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</si>
  <si>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</si>
  <si>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</si>
  <si>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</si>
  <si>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</si>
  <si>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</si>
  <si>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</si>
  <si>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</si>
  <si>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</si>
  <si>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</si>
  <si>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</si>
  <si>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</si>
  <si>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</si>
  <si>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</si>
  <si>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</si>
  <si>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</si>
  <si>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</si>
  <si>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</si>
  <si>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</si>
  <si>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</si>
  <si>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</si>
  <si>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</si>
  <si>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</si>
  <si>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</si>
  <si>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</si>
  <si>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</si>
  <si>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</si>
  <si>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</si>
  <si>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</si>
  <si>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</si>
  <si>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</si>
  <si>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</si>
  <si>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</si>
  <si>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</si>
  <si>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</si>
  <si>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</si>
  <si>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</si>
  <si>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</si>
  <si>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</si>
  <si>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</si>
  <si>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</si>
  <si>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</si>
  <si>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</si>
  <si>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</si>
  <si>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</si>
  <si>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</si>
  <si>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</si>
  <si>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</si>
  <si>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</si>
  <si>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</si>
  <si>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</si>
  <si>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</si>
  <si>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</si>
  <si>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</si>
  <si>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</si>
  <si>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</si>
  <si>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</si>
  <si>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</si>
  <si>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</si>
  <si>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</si>
  <si>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</si>
  <si>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</si>
  <si>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</si>
  <si>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</si>
  <si>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</si>
  <si>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</si>
  <si>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</si>
  <si>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</si>
  <si>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</si>
  <si>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</si>
  <si>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</si>
  <si>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</si>
  <si>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</si>
  <si>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</si>
  <si>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</si>
  <si>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</si>
  <si>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</si>
  <si>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</si>
  <si>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</si>
  <si>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</si>
  <si>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</si>
  <si>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</si>
  <si>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</si>
  <si>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</si>
  <si>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</si>
  <si>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</si>
  <si>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</si>
  <si>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</si>
  <si>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</si>
  <si>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</si>
  <si>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</si>
  <si>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</si>
  <si>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</si>
  <si>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</si>
  <si>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</si>
  <si>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</si>
  <si>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</si>
  <si>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</si>
  <si>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</si>
  <si>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</si>
  <si>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</si>
  <si>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</si>
  <si>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</si>
  <si>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</si>
  <si>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</si>
  <si>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</si>
  <si>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</si>
  <si>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</si>
  <si>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</si>
  <si>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</si>
  <si>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</si>
  <si>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</si>
  <si>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</si>
  <si>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</si>
  <si>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</si>
  <si>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</si>
  <si>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</si>
  <si>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</si>
  <si>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</si>
  <si>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</si>
  <si>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</si>
  <si>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</si>
  <si>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</si>
  <si>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</si>
  <si>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</si>
  <si>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</si>
  <si>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</si>
  <si>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</si>
  <si>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</si>
  <si>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</si>
  <si>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</si>
  <si>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</si>
  <si>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</si>
  <si>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</si>
  <si>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</si>
  <si>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</si>
  <si>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</si>
  <si>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</si>
  <si>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</si>
  <si>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</si>
  <si>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</si>
  <si>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</si>
  <si>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</si>
  <si>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</si>
  <si>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</si>
  <si>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</si>
  <si>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</si>
  <si>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</si>
  <si>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</si>
  <si>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</si>
  <si>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</si>
  <si>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</si>
  <si>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</si>
  <si>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</si>
  <si>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</si>
  <si>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</si>
  <si>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</si>
  <si>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</si>
  <si>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</si>
  <si>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</si>
  <si>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</si>
  <si>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</si>
  <si>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</si>
  <si>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</si>
  <si>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</si>
  <si>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</si>
  <si>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</si>
  <si>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</si>
  <si>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</si>
  <si>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</si>
  <si>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</si>
  <si>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</si>
  <si>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</si>
  <si>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</si>
  <si>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</si>
  <si>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</si>
  <si>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</si>
  <si>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</si>
  <si>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</si>
  <si>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</si>
  <si>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</si>
  <si>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</si>
  <si>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</si>
  <si>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</si>
  <si>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</si>
  <si>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</si>
  <si>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</si>
  <si>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</si>
  <si>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</si>
  <si>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</si>
  <si>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</si>
  <si>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</si>
  <si>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</si>
  <si>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</si>
  <si>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</si>
  <si>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</si>
  <si>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</si>
  <si>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</si>
  <si>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</si>
  <si>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</si>
  <si>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</si>
  <si>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</si>
  <si>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</si>
  <si>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</si>
  <si>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</si>
  <si>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</si>
  <si>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</si>
  <si>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</si>
  <si>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</si>
  <si>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</si>
  <si>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</si>
  <si>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</si>
  <si>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</si>
  <si>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</si>
  <si>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</si>
  <si>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</si>
  <si>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</si>
  <si>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</si>
  <si>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</si>
  <si>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</si>
  <si>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</si>
  <si>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</si>
  <si>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</si>
  <si>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</si>
  <si>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</si>
  <si>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</si>
  <si>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</si>
  <si>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</si>
  <si>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</si>
  <si>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</si>
  <si>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</si>
  <si>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</si>
  <si>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</si>
  <si>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</si>
  <si>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</si>
  <si>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</si>
  <si>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</si>
  <si>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</si>
  <si>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</si>
  <si>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</si>
  <si>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</si>
  <si>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</si>
  <si>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</si>
  <si>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</si>
  <si>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</si>
  <si>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</si>
  <si>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</si>
  <si>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</si>
  <si>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</si>
  <si>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</si>
  <si>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</si>
  <si>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</si>
  <si>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</si>
  <si>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</si>
  <si>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</si>
  <si>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</si>
  <si>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</si>
  <si>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</si>
  <si>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</si>
  <si>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</si>
  <si>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</si>
  <si>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</si>
  <si>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</si>
  <si>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</si>
  <si>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</si>
  <si>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</si>
  <si>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</si>
  <si>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</si>
  <si>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</si>
  <si>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</si>
  <si>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</si>
  <si>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</si>
  <si>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</si>
  <si>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</si>
  <si>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</si>
  <si>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</si>
  <si>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</si>
  <si>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</si>
  <si>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</si>
  <si>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</si>
  <si>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</si>
  <si>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</si>
  <si>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</si>
  <si>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</si>
  <si>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</si>
  <si>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</si>
  <si>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</si>
  <si>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</si>
  <si>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</si>
  <si>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</si>
  <si>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</si>
  <si>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</si>
  <si>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</si>
  <si>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</si>
  <si>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</si>
  <si>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</si>
  <si>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</si>
  <si>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</si>
  <si>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</si>
  <si>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</si>
  <si>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</si>
  <si>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</si>
  <si>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</si>
  <si>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</si>
  <si>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</si>
  <si>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</si>
  <si>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</si>
  <si>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</si>
  <si>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</si>
  <si>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</si>
  <si>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</si>
  <si>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</si>
  <si>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</si>
  <si>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</si>
  <si>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</si>
  <si>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</si>
  <si>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</si>
  <si>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</si>
  <si>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</si>
  <si>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</si>
  <si>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</si>
  <si>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</si>
  <si>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</si>
  <si>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</si>
  <si>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</si>
  <si>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</si>
  <si>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</si>
  <si>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</si>
  <si>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</si>
  <si>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</si>
  <si>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</si>
  <si>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</si>
  <si>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</si>
  <si>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</si>
  <si>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</si>
  <si>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</si>
  <si>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</si>
  <si>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</si>
  <si>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</si>
  <si>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</si>
  <si>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</si>
  <si>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</si>
  <si>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</si>
  <si>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</si>
  <si>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</si>
  <si>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</si>
  <si>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</si>
  <si>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</si>
  <si>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</si>
  <si>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</si>
  <si>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</si>
  <si>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</si>
  <si>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</si>
  <si>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</si>
  <si>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</si>
  <si>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</si>
  <si>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</si>
  <si>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</si>
  <si>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</si>
  <si>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</si>
  <si>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</si>
  <si>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</si>
  <si>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</si>
  <si>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</si>
  <si>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</si>
  <si>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</si>
  <si>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</si>
  <si>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</si>
  <si>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</si>
  <si>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</si>
  <si>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</si>
  <si>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</si>
  <si>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</si>
  <si>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</si>
  <si>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</si>
  <si>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</si>
  <si>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</si>
  <si>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</si>
  <si>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</si>
  <si>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</si>
  <si>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</si>
  <si>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</si>
  <si>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</si>
  <si>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</si>
  <si>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</si>
  <si>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</si>
  <si>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</si>
  <si>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</si>
  <si>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</si>
  <si>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</si>
  <si>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</si>
  <si>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</si>
  <si>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</si>
  <si>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</si>
  <si>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</si>
  <si>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</si>
  <si>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</si>
  <si>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</si>
  <si>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</si>
  <si>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</si>
  <si>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</si>
  <si>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</si>
  <si>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</si>
  <si>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</si>
  <si>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</si>
  <si>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</si>
  <si>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</si>
  <si>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</si>
  <si>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</si>
  <si>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</si>
  <si>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</si>
  <si>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</si>
  <si>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</si>
  <si>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</si>
  <si>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</si>
  <si>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</si>
  <si>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</si>
  <si>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</si>
  <si>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</si>
  <si>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</si>
  <si>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</si>
  <si>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</si>
  <si>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</si>
  <si>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</si>
  <si>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</si>
  <si>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</si>
  <si>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</si>
  <si>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</si>
  <si>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</si>
  <si>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</si>
  <si>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</si>
  <si>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</si>
  <si>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</si>
  <si>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</si>
  <si>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</si>
  <si>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</si>
  <si>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</si>
  <si>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</si>
  <si>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</si>
  <si>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</si>
  <si>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</si>
  <si>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</si>
  <si>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</si>
  <si>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</si>
  <si>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</si>
  <si>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</si>
  <si>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</si>
  <si>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</si>
  <si>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</si>
  <si>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</si>
  <si>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</si>
  <si>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</si>
  <si>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</si>
  <si>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</si>
  <si>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</si>
  <si>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</si>
  <si>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</si>
  <si>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</si>
  <si>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</si>
  <si>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</si>
  <si>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</si>
  <si>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</si>
  <si>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</si>
  <si>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</si>
  <si>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</si>
  <si>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</si>
  <si>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</si>
  <si>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</si>
  <si>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</si>
  <si>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</si>
  <si>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</si>
  <si>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</si>
  <si>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</si>
  <si>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</si>
  <si>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</si>
  <si>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</si>
  <si>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</si>
  <si>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</si>
  <si>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</si>
  <si>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</si>
  <si>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</si>
  <si>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</si>
  <si>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</si>
  <si>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</si>
  <si>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</si>
  <si>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</si>
  <si>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</si>
  <si>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</si>
  <si>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</si>
  <si>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</si>
  <si>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</si>
  <si>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</si>
  <si>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</si>
  <si>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</si>
  <si>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</si>
  <si>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</si>
  <si>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</si>
  <si>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</si>
  <si>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</si>
  <si>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</si>
  <si>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</si>
  <si>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</si>
  <si>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</si>
  <si>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</si>
  <si>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</si>
  <si>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</si>
  <si>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</si>
  <si>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</si>
  <si>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</si>
  <si>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</si>
  <si>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</si>
  <si>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</si>
  <si>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</si>
  <si>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</si>
  <si>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</si>
  <si>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</si>
  <si>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</si>
  <si>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</si>
  <si>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</si>
  <si>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</si>
  <si>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</si>
  <si>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</si>
  <si>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</si>
  <si>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</si>
  <si>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</si>
  <si>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</si>
  <si>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</si>
  <si>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</si>
  <si>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</si>
  <si>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</si>
  <si>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</si>
  <si>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</si>
  <si>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</si>
  <si>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</si>
  <si>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</si>
  <si>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</si>
  <si>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</si>
  <si>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</si>
  <si>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</si>
  <si>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</si>
  <si>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</si>
  <si>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</si>
  <si>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</si>
  <si>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</si>
  <si>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</si>
  <si>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</si>
  <si>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</si>
  <si>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</si>
  <si>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</si>
  <si>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</si>
  <si>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</si>
  <si>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</si>
  <si>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</si>
  <si>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</si>
  <si>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</si>
  <si>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</si>
  <si>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</si>
  <si>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</si>
  <si>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</si>
  <si>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</si>
  <si>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</si>
  <si>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</si>
  <si>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</si>
  <si>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</si>
  <si>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</si>
  <si>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</si>
  <si>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</si>
  <si>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</si>
  <si>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</si>
  <si>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</si>
  <si>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</si>
  <si>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</si>
  <si>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</si>
  <si>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</si>
  <si>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</si>
  <si>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</si>
  <si>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</si>
  <si>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</si>
  <si>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</si>
  <si>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</si>
  <si>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</si>
  <si>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</si>
  <si>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</si>
  <si>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</si>
  <si>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</si>
  <si>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</si>
  <si>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</si>
  <si>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</si>
  <si>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</si>
  <si>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</si>
  <si>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</si>
  <si>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</si>
  <si>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</si>
  <si>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</si>
  <si>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</si>
  <si>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:PCM-20251101-00000870</t>
  </si>
  <si>
    <t>5G sector still down / EM team at site TS</t>
  </si>
  <si>
    <t>PCM-20251101-00000966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</si>
  <si>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</si>
  <si>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</si>
  <si>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</si>
  <si>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</si>
  <si>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</si>
  <si>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</si>
  <si>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</si>
  <si>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</si>
  <si>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</si>
  <si>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</si>
  <si>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</si>
  <si>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</si>
  <si>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</si>
  <si>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</si>
  <si>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</si>
  <si>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</si>
  <si>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</si>
  <si>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</si>
  <si>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</si>
  <si>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</si>
  <si>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</si>
  <si>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</si>
  <si>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</si>
  <si>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</si>
  <si>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</si>
  <si>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</si>
  <si>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</si>
  <si>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</si>
  <si>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</si>
  <si>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</si>
  <si>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</si>
  <si>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</si>
  <si>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</si>
  <si>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</si>
  <si>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</si>
  <si>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</si>
  <si>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</si>
  <si>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</si>
  <si>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</si>
  <si>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</si>
  <si>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</si>
  <si>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</si>
  <si>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</si>
  <si>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</si>
  <si>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</si>
  <si>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</si>
  <si>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</si>
  <si>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</si>
  <si>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</si>
  <si>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</si>
  <si>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</si>
  <si>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</si>
  <si>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</si>
  <si>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</si>
  <si>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</si>
  <si>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</si>
  <si>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</si>
  <si>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</si>
  <si>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</si>
  <si>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</si>
  <si>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</si>
  <si>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</si>
  <si>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</si>
  <si>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</si>
  <si>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</si>
  <si>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</si>
  <si>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</si>
  <si>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</si>
  <si>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</si>
  <si>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</si>
  <si>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</si>
  <si>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</si>
  <si>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</si>
  <si>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</si>
  <si>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</si>
  <si>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</si>
  <si>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</si>
  <si>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</si>
  <si>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</si>
  <si>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</si>
  <si>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</si>
  <si>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</si>
  <si>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</si>
  <si>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</si>
  <si>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</si>
  <si>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</si>
  <si>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ETA 50 km</t>
  </si>
  <si>
    <t>PCM-20251101-00000981</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</si>
  <si>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</si>
  <si>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</si>
  <si>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</si>
  <si>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</si>
  <si>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No PCM</t>
  </si>
  <si>
    <t>Down again ETA 40 mins</t>
  </si>
  <si>
    <t>Down Again ETA 100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</si>
  <si>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</si>
  <si>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</si>
  <si>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</si>
  <si>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</si>
  <si>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</si>
  <si>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</si>
  <si>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</si>
  <si>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20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</si>
</sst>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5" totalsRowShown="0" headerRowDxfId="157" dataDxfId="156" headerRowBorderDxfId="154" tableBorderDxfId="155" totalsRowBorderDxfId="153">
  <autoFilter ref="A1:CJ15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299.60952638888557</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3</v>
      </c>
      <c r="D3" s="79" t="s">
        <v>19799</v>
      </c>
      <c r="E3" s="64" t="s">
        <v>39021</v>
      </c>
      <c r="F3" s="77">
        <v>45962.537060185183</v>
      </c>
      <c r="G3" s="67">
        <f ca="1">IFERROR(NOW()-F3,"")</f>
        <v>2.0891898151603527E-2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133" t="s">
        <v>8386</v>
      </c>
      <c r="E4" s="134" t="s">
        <v>39021</v>
      </c>
      <c r="F4" s="77">
        <v>45962.550347222219</v>
      </c>
      <c r="G4" s="136">
        <f ca="1">IFERROR(NOW()-F4,"")</f>
        <v>7.6048611153964885E-3</v>
      </c>
      <c r="H4" s="135">
        <v>45962.54409722222</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33"/>
      <c r="E5" s="134"/>
      <c r="F5" s="135"/>
      <c r="G5" s="136">
        <f ca="1">IFERROR(NOW()-F5,"")</f>
        <v>45962.557952083334</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45962.557952083334</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45962.557952083334</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45962.557952083334</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45962.557952083334</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45962.557952083334</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45962.557952083334</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45962.557952083334</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45962.557952083334</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45962.557952083334</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45962.557952083334</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45962.557952083334</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45962.557952083334</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45962.557952083334</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45962.557952083334</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45962.557952083334</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45962.557952083334</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45962.557952083334</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45962.557952083334</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45962.557952083334</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45962.557952083334</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45962.557952083334</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45962.557952083334</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45962.557952314812</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45962.557952314812</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45962.557952314812</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45962.557952314812</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45962.557952314812</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45962.557952314812</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45962.557952314812</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45962.557952314812</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45962.557952314812</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45962.557952314812</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45962.557952314812</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45962.557952314812</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45962.557952314812</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45962.557952314812</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45962.557952314812</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45962.557952314812</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45962.557952314812</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45962.557952314812</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45962.557952314812</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45962.557952314812</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45962.557952314812</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45962.557952314812</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45962.557952314812</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45962.557952314812</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45962.557952314812</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45962.557952314812</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45962.557952314812</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45962.557952314812</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45962.557952314812</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45962.557952314812</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45962.557952314812</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45962.557952314812</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45962.557952314812</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45962.557952314812</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45962.557952314812</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45962.557952314812</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45962.557952314812</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45962.557952314812</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45962.557952314812</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45962.557952314812</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45962.557952314812</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45962.557952314812</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45962.557952314812</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45962.557952314812</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45962.557952314812</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45962.557952314812</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45962.557952314812</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45962.557952314812</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45962.557952314812</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45962.557952314812</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45962.557952314812</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45962.557952314812</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45962.557952314812</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45962.557952314812</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45962.557952314812</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45962.557952314812</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45962.557952314812</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45962.557952314812</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45962.557952314812</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45962.557952314812</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45962.557952314812</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45962.557952314812</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45962.557952314812</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45962.557952314812</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45962.557952314812</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45962.557952314812</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45962.557952314812</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45962.557952314812</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45962.557952314812</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45962.557952314812</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45962.557952314812</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45962.557952314812</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45962.557952314812</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45962.557952314812</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45962.557952314812</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45962.557952314812</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45962.557952314812</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45962.557952314812</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45962.557952314812</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45962.557952314812</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45962.557952314812</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45962.557952314812</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45962.557952314812</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45962.557952314812</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45962.557952314812</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45962.557952314812</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45962.557952314812</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45962.557952314812</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45962.557952314812</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45962.557952314812</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45962.557952314812</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45962.557952314812</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45962.557952314812</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45962.557952314812</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45962.557952314812</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45962.557952314812</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1AAE0FA5-8215-4045-8E11-A38A7C57C3ED}"/>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5"/>
  <sheetViews>
    <sheetView workbookViewId="0">
      <selection activeCell="F7" sqref="F7"/>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137.55811435185024</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3.8158689814808895</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4.8044907402072567E-2</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39113</v>
      </c>
      <c r="B6" s="18" t="str">
        <f>IFERROR(VLOOKUP(D6,DB!A:K,11,0),"")</f>
        <v>R2</v>
      </c>
      <c r="C6" s="18">
        <v>2</v>
      </c>
      <c r="D6" s="18" t="s">
        <v>25963</v>
      </c>
      <c r="E6" s="113" t="s">
        <v>39021</v>
      </c>
      <c r="F6" s="114">
        <v>45962.556030092594</v>
      </c>
      <c r="G6" s="115">
        <f ca="1">IFERROR(NOW()-F6,"-")</f>
        <v>1.9222222181269899E-3</v>
      </c>
      <c r="H6" s="114">
        <v>45962.546435185184</v>
      </c>
      <c r="I6" s="18" t="str">
        <f>IFERROR(VLOOKUP(D6,DB!A:F,6,0),"")</f>
        <v>SCECO</v>
      </c>
      <c r="J6" s="18" t="str">
        <f>IFERROR(VLOOKUP(D6,DB!A:G,7,0),"")</f>
        <v>Dead</v>
      </c>
      <c r="K6" s="19"/>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45962.557952314812</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45962.557952314812</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45962.557952314812</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45962.557952314812</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60"/>
      <c r="B11" s="161" t="str">
        <f>IFERROR(VLOOKUP(D11,DB!A:K,11,0),"")</f>
        <v/>
      </c>
      <c r="C11" s="161"/>
      <c r="D11" s="161"/>
      <c r="E11" s="162"/>
      <c r="F11" s="163"/>
      <c r="G11" s="164">
        <f ca="1">IFERROR(NOW()-F11,"-")</f>
        <v>45962.557952314812</v>
      </c>
      <c r="H11" s="163"/>
      <c r="I11" s="161" t="str">
        <f>IFERROR(VLOOKUP(D11,DB!A:F,6,0),"")</f>
        <v/>
      </c>
      <c r="J11" s="161" t="str">
        <f>IFERROR(VLOOKUP(D11,DB!A:G,7,0),"")</f>
        <v/>
      </c>
      <c r="K11" s="165"/>
      <c r="L11" s="161" t="str">
        <f>IFERROR(VLOOKUP(D11,DB!A:I,9,0),"")</f>
        <v/>
      </c>
      <c r="M11" s="161"/>
      <c r="N11" s="161"/>
      <c r="O11" s="161"/>
      <c r="P11" s="161"/>
      <c r="Q11" s="161"/>
      <c r="R11" s="161"/>
      <c r="S11" s="161"/>
      <c r="T11" s="161"/>
      <c r="U11" s="161"/>
      <c r="V11" s="161"/>
      <c r="W11" s="161"/>
      <c r="X11" s="161"/>
      <c r="Y11" s="161"/>
      <c r="Z11" s="161"/>
      <c r="AA11" s="161"/>
      <c r="AB11" s="161"/>
      <c r="AC11" s="161"/>
      <c r="AD11" s="161"/>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6"/>
    </row>
    <row r="12" spans="1:88" ht="31.5" customHeight="1">
      <c r="A12" s="112"/>
      <c r="B12" s="18" t="str">
        <f>IFERROR(VLOOKUP(D12,DB!A:K,11,0),"")</f>
        <v/>
      </c>
      <c r="C12" s="18"/>
      <c r="D12" s="18"/>
      <c r="E12" s="113"/>
      <c r="F12" s="114"/>
      <c r="G12" s="115">
        <f ca="1">IFERROR(NOW()-F12,"-")</f>
        <v>45962.557952314812</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45962.557952314812</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45962.557952314812</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45962.557952314812</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45962.557952314812</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45962.557952314812</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45962.557952314812</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45962.557952314812</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45962.557952314812</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45962.557952314812</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45962.557952314812</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45962.557952314812</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45962.557952314812</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45962.557952314812</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45962.557952314812</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45962.557952314812</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45962.557952314812</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45962.557952314812</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45962.557952314812</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45962.557952314812</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45962.557952314812</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45962.557952314812</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45962.557952314812</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45962.557952314812</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45962.557952314812</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45962.557952314812</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45962.557952314812</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45962.557952314812</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45962.557952314812</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45962.557952314812</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45962.557952314812</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45962.557952314812</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45962.557952314812</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45962.557952314812</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45962.557952314812</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45962.557952314812</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45962.557952314812</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45962.557952314812</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45962.557952314812</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45962.557952314812</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45962.557952314812</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45962.557952314812</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45962.557952314812</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45962.557952314812</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45962.557952314812</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45962.557952314812</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45962.557952314812</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45962.557952314812</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45962.557952314812</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45962.557952314812</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45962.557952314812</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45962.557952314812</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45962.557952314812</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45962.557952314812</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45962.557952314812</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45962.557952314812</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45962.557952314812</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45962.557952314812</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45962.557952314812</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45962.557952314812</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45962.557952314812</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45962.557952314812</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45962.557952314812</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45962.557952314812</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45962.557952314812</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45962.557952314812</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45962.557952314812</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45962.557952314812</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45962.557952314812</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45962.557952314812</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45962.557952314812</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45962.557952314812</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45962.557952314812</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45962.557952314812</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45962.557952314812</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45962.557952314812</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45962.557952314812</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45962.557952314812</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45962.557952314812</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45962.557952314812</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45962.557952314812</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45962.557952314812</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45962.557952314812</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45962.557952314812</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45962.557952314812</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45962.557952314812</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45962.557952314812</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45962.557952314812</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45962.557952314812</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45962.557952314812</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45962.557952314812</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45962.557952314812</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45962.557952314812</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45962.557952314812</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45962.557952314812</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45962.557952314812</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45962.557952314812</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45962.557952314812</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45962.557952314812</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45962.557952314812</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45962.557952314812</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45962.557952314812</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45962.557952314812</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45962.557952314812</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45962.557952314812</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45962.557952314812</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45962.557952314812</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45962.557952314812</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45962.557952314812</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45962.557952314812</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45962.557952314812</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45962.557952314812</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45962.557952314812</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45962.557952314812</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45962.557952314812</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45962.557952314812</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45962.557952314812</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45962.557952314812</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45962.557952314812</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45962.557952314812</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45962.557952314812</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45962.557952314812</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45962.557952314812</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45962.557952314812</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45962.557952314812</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45962.557952314812</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45962.557952314812</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45962.557952314812</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45962.557952314812</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45962.557952314812</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45962.557952314812</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45962.557952314812</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45962.557952314812</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45962.557952314812</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45962.557952314812</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45962.557952314812</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45962.557952314812</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45962.557952314812</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45962.557952314812</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45962.557952314812</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45962.557952314812</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45962.557952314812</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45962.557952314812</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60"/>
      <c r="B155" s="161" t="str">
        <f>IFERROR(VLOOKUP(D155,DB!A:K,11,0),"")</f>
        <v/>
      </c>
      <c r="C155" s="161"/>
      <c r="D155" s="161"/>
      <c r="E155" s="162"/>
      <c r="F155" s="163"/>
      <c r="G155" s="164">
        <f ca="1">IFERROR(NOW()-F155,"-")</f>
        <v>45962.557952314812</v>
      </c>
      <c r="H155" s="163"/>
      <c r="I155" s="161" t="str">
        <f>IFERROR(VLOOKUP(D155,DB!A:F,6,0),"")</f>
        <v/>
      </c>
      <c r="J155" s="161" t="str">
        <f>IFERROR(VLOOKUP(D155,DB!A:G,7,0),"")</f>
        <v/>
      </c>
      <c r="K155" s="165"/>
      <c r="L155" s="161" t="str">
        <f>IFERROR(VLOOKUP(D155,DB!A:I,9,0),"")</f>
        <v/>
      </c>
      <c r="M155" s="161"/>
      <c r="N155" s="161"/>
      <c r="O155" s="161"/>
      <c r="P155" s="161"/>
      <c r="Q155" s="161"/>
      <c r="R155" s="161"/>
      <c r="S155" s="161"/>
      <c r="T155" s="161"/>
      <c r="U155" s="161"/>
      <c r="V155" s="161"/>
      <c r="W155" s="161"/>
      <c r="X155" s="161"/>
      <c r="Y155" s="161"/>
      <c r="Z155" s="161"/>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c r="BZ155" s="161"/>
      <c r="CA155" s="161"/>
      <c r="CB155" s="161"/>
      <c r="CC155" s="161"/>
      <c r="CD155" s="161"/>
      <c r="CE155" s="161"/>
      <c r="CF155" s="161"/>
      <c r="CG155" s="161"/>
      <c r="CH155" s="161"/>
      <c r="CI155" s="161"/>
      <c r="CJ155" s="166"/>
    </row>
  </sheetData>
  <dataValidations count="2">
    <dataValidation allowBlank="1" showInputMessage="1" showErrorMessage="1" sqref="E1" xr:uid="{4D935161-CDD3-4592-B877-3FB59C99E142}"/>
    <dataValidation type="list" allowBlank="1" showInputMessage="1" showErrorMessage="1" sqref="E3:E15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45962.557952314812</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45962.557952314812</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45962.557952314812</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45962.557952314812</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45962.557952314812</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45962.557952314812</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45962.557952314812</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45962.557952314812</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45962.557952314812</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45962.557952314812</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45962.557952314812</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45962.557952314812</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45962.557952314812</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45962.557952314812</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45962.557952314812</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45962.557952314812</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45962.557952314812</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45962.557952314812</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45962.557952314812</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45962.557952314812</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45962.557952314812</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45962.557952314812</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45962.557952314812</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45962.557952314812</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45962.557952314812</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45962.557952314812</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45962.557952314812</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45962.557952314812</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45962.557952314812</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45962.557952314812</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45962.557952314812</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45962.557952314812</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45962.557952314812</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45962.557952314812</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45962.557952314812</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45962.557952314812</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45962.557952314812</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45962.557952314812</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45962.557952314812</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45962.557952314812</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45962.557952314812</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45962.557952314812</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45962.557952314812</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45962.557952314812</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45962.557952314812</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45962.557952314812</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45962.557952314812</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45962.557952314812</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45962.557952314812</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45962.557952314812</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45962.557952314812</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45962.557952314812</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45962.557952314812</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45962.557952314812</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45962.557952314812</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45962.557952314812</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45962.557952314812</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45962.557952314812</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45962.557952314812</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45962.557952314812</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45962.557952314812</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45962.557952314812</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45962.557952314812</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45962.557952314812</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45962.557952314812</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45962.557952314812</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45962.557952314812</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45962.557952314812</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45962.557952314812</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45962.557952314812</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45962.557952314812</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45962.557952314812</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45962.557952314812</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45962.557952314812</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45962.557952314812</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45962.557952314812</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45962.557952314812</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45962.557952314812</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45962.557952314812</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45962.557952314812</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45962.557952314812</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45962.557952314812</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45962.557952314812</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45962.557952314812</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45962.557952314812</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45962.557952314812</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45962.557952314812</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45962.557952314812</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45962.557952314812</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45962.557952314812</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45962.557952314812</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45962.557952314812</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45962.557952314812</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45962.557952314812</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45962.557952314812</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45962.557952314812</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45962.557952314812</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45962.557952314812</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45962.557952314812</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45962.557952314812</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45962.557952314812</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45962.557952314812</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45962.557952314812</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45962.557952314812</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45962.557952314812</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45962.557952314812</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45962.557952314812</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45962.557952314812</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45962.557952314812</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45962.557952314812</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45962.557952314812</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45962.557952314812</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45962.557952314812</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45962.557952314812</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45962.557952314812</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45962.557952314812</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45962.557952314812</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45962.557952314812</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45962.557952314812</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45962.557952314812</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45962.557952314812</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45962.557952314812</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45962.557952314812</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45962.557952314812</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45962.557952314812</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45962.557952314812</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45962.557952314812</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45962.557952314812</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45962.557952314812</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45962.557952314812</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45962.557952314812</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45962.557952314812</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45962.557952314812</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45962.557952314812</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45962.557952314812</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45962.557952314812</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45962.557952314812</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45962.557952314812</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45962.557952314812</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45962.557952314812</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45962.557952314812</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45962.557952314812</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45962.557952314812</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45962.557952314812</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45962.557952314812</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45962.557952314812</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45962.557952314812</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45962.557952314812</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45962.557952314812</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45962.557952314812</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45962.557952314812</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45962.557952314812</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45962.557952314812</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45962.557952314812</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45962.557952314812</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45962.557952314812</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45962.557952314812</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45962.557952314812</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45962.557952314812</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45962.557952314812</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45962.557952314812</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45962.557952314812</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45962.557952314812</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45962.557952314812</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45962.557952314812</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45962.557952314812</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45962.557952314812</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45962.557952314812</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45962.557952314812</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45962.557952314812</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45962.557952314812</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45962.557952314812</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45962.557952314812</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45962.557952314812</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45962.557952314812</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45962.557952314812</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45962.557952314812</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45962.557952314812</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45962.557952314812</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45962.557952314812</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45962.557952314812</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45962.557952314812</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45962.557952314812</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45962.557952314812</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45962.557952314812</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45962.557952314812</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45962.557952314812</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45962.557952314812</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45962.557952314812</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45962.557952314812</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45962.557952314812</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45962.557952314812</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45962.557952314812</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45962.557952314812</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45962.557952314812</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45962.557952314812</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45962.557952314812</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45962.557952314812</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45962.557952314812</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45962.557952314812</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45962.557952314812</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45962.557952314812</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45962.557952314812</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45962.557952314812</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45962.557952314812</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45962.557952314812</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45962.557952314812</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45962.557952314812</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45962.557952314812</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45962.557952314812</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45962.557952314812</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45962.557952314812</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45962.557952314812</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45962.557952314812</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45962.557952314812</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45962.557952314812</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45962.557952314812</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45962.557952314812</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45962.557952314812</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45962.557952314812</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45962.557952314812</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45962.557952314812</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45962.557952314812</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45962.557952314812</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45962.557952314812</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45962.557952314812</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45962.557952314812</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45962.557952314812</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45962.557952314812</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45962.557952314812</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45962.557952314812</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45962.557952314812</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45962.557952314812</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45962.557952314812</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45962.557952314812</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45962.557952314812</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45962.557952314812</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45962.557952314812</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45962.557952314812</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45962.557952314812</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45962.557952314812</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45962.557952314812</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45962.557952314812</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45962.557952314812</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45962.557952314812</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45962.557952314812</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45962.557952314812</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45962.557952314812</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45962.557952314812</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45962.557952314812</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45962.557952314812</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45962.557952314812</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45962.557952314812</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45962.557952314812</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45962.557952314812</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45962.557952314812</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45962.557952314812</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45962.557952314812</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45962.557952314812</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45962.557952314812</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45962.557952314812</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45962.557952314812</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45962.557952314812</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45962.557952314812</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45962.557952314812</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45962.557952314812</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45962.557952314812</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45962.557952314812</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45962.557952314812</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45962.557952314812</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45962.557952314812</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45962.557952314812</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45962.557952314812</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45962.557952314812</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45962.557952314812</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45962.557952314812</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45962.557952314812</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45962.557952314812</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45962.557952314812</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45962.557952314812</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45962.557952314812</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45962.557952314812</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45962.557952314812</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45962.557952314812</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45962.557952314812</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45962.557952314812</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45962.557952314812</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45962.557952314812</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45962.557952314812</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45962.557952314812</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45962.557952314812</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45962.557952314812</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45962.557952314812</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45962.557952314812</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45962.557952314812</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45962.557952314812</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45962.557952314812</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45962.557952314812</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45962.557952314812</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45962.557952314812</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45962.557952314812</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45962.557952314812</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45962.557952314812</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45962.557952314812</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45962.557952314812</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45962.557952314812</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45962.557952314812</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45962.557952314812</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45962.557952314812</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45962.557952314812</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45962.557952314812</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45962.557952314812</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45962.557952314812</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45962.557952314812</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45962.557952314812</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45962.557952314812</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45962.557952314812</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45962.557952314812</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45962.557952314812</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45962.557952314812</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45962.557952314812</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45962.557952314812</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45962.557952314812</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45962.557952314812</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45962.557952314812</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45962.557952314812</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45962.557952314812</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45962.557952314812</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45962.557952314812</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45962.557952314812</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45962.557952314812</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45962.557952314812</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45962.557952314812</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45962.557952314812</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45962.557952314812</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45962.557952314812</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45962.557952314812</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45962.557952314812</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45962.557952314812</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45962.557952314812</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45962.557952314812</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45962.557952314812</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45962.557952314812</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45962.557952314812</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45962.557952314812</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45962.557952314812</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45962.557952314812</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45962.557952314812</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45962.557952314812</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45962.557952314812</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45962.557952314812</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45962.557952314812</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45962.557952314812</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45962.557952314812</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45962.557952314812</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45962.557952314812</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45962.557952314812</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45962.557952314812</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45962.557952314812</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45962.557952314812</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45962.557952314812</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45962.557952314812</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45962.557952314812</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45962.557952314812</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45962.557952314812</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45962.557952314812</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45962.557952314812</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45962.557952314812</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45962.557952314812</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45962.557952314812</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45962.557952314812</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45962.557952314812</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45962.557952314812</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45962.557952314812</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45962.557952314812</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45962.557952314812</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45962.557952314812</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45962.557952314812</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45962.557952314812</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45962.557952314812</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45962.557952314812</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45962.557952314812</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45962.557952314812</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45962.557952314812</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45962.557952314812</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45962.557952314812</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45962.557952314812</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45962.557952314812</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45962.557952314812</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45962.557952314812</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45962.557952314812</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45962.557952314812</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45962.557952314812</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45962.557952314812</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45962.557952314812</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45962.557952314812</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45962.557952314812</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45962.557952314812</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45962.557952314812</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45962.557952314812</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45962.557952314812</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45962.557952314812</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45962.557952314812</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45962.557952314812</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45962.557952314812</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45962.557952314812</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45962.557952314812</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45962.557952314812</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45962.557952314812</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45962.557952314812</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45962.557952314812</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45962.557952314812</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45962.557952314812</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45962.557952314812</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45962.557952314812</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45962.557952314812</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45962.557952314812</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45962.557952314812</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45962.557952314812</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45962.557952314812</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45962.557952314812</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45962.557952314812</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45962.557952314812</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45962.557952314812</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45962.557952314812</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45962.557952314812</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45962.557952314812</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45962.557952314812</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45962.557952314812</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45962.557952314812</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45962.557952314812</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45962.557952314812</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45962.557952314812</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45962.557952314812</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45962.557952314812</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45962.557952314812</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45962.557952314812</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45962.557952314812</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45962.557952314812</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45962.557952314812</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45962.557952314812</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45962.557952314812</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45962.557952314812</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45962.557952314812</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45962.557952314812</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45962.557952314812</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45962.557952314812</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45962.557952314812</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45962.557952314812</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45962.557952314812</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45962.557952314812</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45962.557952314812</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45962.557952314812</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45962.557952314812</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45962.557952314812</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45962.557952314812</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45962.557952314812</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45962.557952314812</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45962.557952314812</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45962.557952314812</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45962.557952314812</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45962.557952314812</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45962.557952314812</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45962.557952314812</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45962.557952314812</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45962.557952314812</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45962.557952314812</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45962.557952314812</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45962.557952314812</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45962.557952314812</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45962.557952314812</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45962.557952314812</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45962.557952314812</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45962.557952314812</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45962.557952314812</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45962.557952314812</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45962.557952314812</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45962.557952314812</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45962.557952314812</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45962.557952314812</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45962.557952314812</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45962.557952314812</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45962.557952314812</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45962.557952314812</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45962.557952314812</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45962.557952314812</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45962.557952314812</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45962.557952314812</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45962.557952314812</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45962.557952314812</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45962.557952314812</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45962.557952314812</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45962.557952314812</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45962.557952314812</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45962.557952314812</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45962.557952314812</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45962.557952314812</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45962.557952314812</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45962.557952314812</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45962.557952314812</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45962.557952314812</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45962.557952314812</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45962.557952314812</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45962.557952314812</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45962.557952314812</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45962.557952314812</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45962.557952314812</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45962.557952314812</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45962.557952314812</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45962.557952314812</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45962.557952314812</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45962.557952314812</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45962.557952314812</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45962.557952314812</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45962.557952314812</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45962.557952314812</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45962.557952314812</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45962.557952314812</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45962.557952314812</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45962.557952314812</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45962.557952314812</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45962.557952314812</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45962.557952314812</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45962.557952314812</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45962.557952314812</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45962.557952314812</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45962.557952314812</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45962.557952314812</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45962.557952314812</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45962.557952314812</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45962.557952314812</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45962.557952314812</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45962.557952314812</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45962.557952314812</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45962.557952314812</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45962.557952314812</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45962.557952314812</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45962.557952314812</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45962.557952314812</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45962.557952314812</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45962.557952314812</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45962.557952314812</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45962.557952314812</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45962.557952314812</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45962.557952314812</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45962.557952314812</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45962.557952314812</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45962.557952314812</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45962.557952314812</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45962.557952314812</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45962.557952314812</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45962.557952314812</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45962.557952314812</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45962.557952314812</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45962.557952314812</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45962.557952314812</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45962.557952314812</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45962.557952314812</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45962.557952314812</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45962.557952314812</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45962.557952314812</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45962.557952314812</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45962.557952314812</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45962.557952314812</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45962.557952314812</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45962.557952314812</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45962.557952314812</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45962.557952314812</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45962.557952314812</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45962.557952314812</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45962.557952314812</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45962.557952314812</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45962.557952314812</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45962.557952314812</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45962.557952314812</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45962.557952314812</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45962.557952314812</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45962.557952314812</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45962.557952314812</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45962.557952314812</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45962.557952314812</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45962.557952314812</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45962.557952314812</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45962.557952314812</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45962.557952314812</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45962.557952314812</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45962.557952314812</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45962.557952314812</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45962.557952314812</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45962.557952314812</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45962.557952314812</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45962.557952314812</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45962.557952314812</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45962.557952314812</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45962.557952314812</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45962.557952314812</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45962.557952314812</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45962.557952314812</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45962.557952314812</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45962.557952314812</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45962.557952314812</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45962.557952314812</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45962.557952314812</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45962.557952314812</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45962.557952314812</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45962.557952314812</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45962.557952314812</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45962.557952314812</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45962.557952314812</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45962.557952314812</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45962.557952314812</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45962.557952314812</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45962.557952314812</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45962.557952314812</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45962.557952314812</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45962.557952314812</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45962.557952314812</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45962.557952314812</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45962.557952314812</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45962.557952314812</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45962.557952314812</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45962.557952314812</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45962.557952314812</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45962.557952314812</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45962.557952314812</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45962.557952314812</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45962.557952314812</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45962.557952314812</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45962.557952314812</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45962.557952314812</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45962.557952314812</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45962.557952314812</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45962.557952314812</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45962.557952314812</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45962.557952314812</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45962.557952314812</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45962.557952314812</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45962.557952314812</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45962.557952314812</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45962.557952314812</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45962.557952314812</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45962.557952314812</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45962.557952314812</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45962.557952314812</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45962.557952314812</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45962.557952314812</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45962.557952314812</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45962.557952314812</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45962.557952314812</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45962.557952314812</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45962.557952314812</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45962.557952314812</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45962.557952314812</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45962.557952314812</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45962.557952314812</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45962.557952314812</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45962.557952314812</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45962.557952314812</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45962.557952314812</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45962.557952314812</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45962.557952314812</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45962.557952314812</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45962.557952314812</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45962.557952314812</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45962.557952314812</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45962.557952314812</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45962.557952314812</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45962.557952314812</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45962.557952314812</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45962.557952314812</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45962.557952314812</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45962.557952314812</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45962.557952314812</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45962.557952314812</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45962.557952314812</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45962.557952314812</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45962.557952314812</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45962.557952314812</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45962.557952314812</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45962.557952314812</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45962.557952314812</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45962.557952314812</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45962.557952314812</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45962.557952314812</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45962.557952314812</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45962.557952314812</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45962.557952314812</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45962.557952314812</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45962.557952314812</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45962.557952314812</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45962.557952314812</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45962.557952314812</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45962.557952314812</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45962.557952314812</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45962.557952314812</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45962.557952314812</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45962.557952314812</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45962.557952314812</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45962.557952314812</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45962.557952314812</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45962.557952314812</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45962.557952314812</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45962.557952314812</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45962.557952314812</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45962.557952314812</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45962.557952314812</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45962.557952314812</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45962.557952314812</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45962.557952314812</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45962.557952314812</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45962.557952314812</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45962.557952314812</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45962.557952314812</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45962.557952314812</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45962.557952314812</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45962.557952314812</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45962.557952314812</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45962.557952314812</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45962.557952314812</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45962.557952314812</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45962.557952314812</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45962.557952314812</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45962.557952314812</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45962.557952314812</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45962.557952314812</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45962.557952314812</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45962.557952314812</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45962.557952314812</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45962.557952314812</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45962.557952314812</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45962.557952314812</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45962.557952314812</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45962.557952314812</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45962.557952314812</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45962.557952314812</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45962.557952314812</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45962.557952314812</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45962.557952314812</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45962.557952314812</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45962.557952314812</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45962.557952314812</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45962.557952314812</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45962.557952314812</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45962.557952314812</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45962.557952314812</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45962.557952314812</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45962.557952314812</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45962.557952314812</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45962.557952314812</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45962.557952314812</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45962.557952314812</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45962.557952314812</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45962.557952314812</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45962.557952314812</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45962.557952314812</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45962.557952314812</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45962.557952314812</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45962.557952314812</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45962.557952314812</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45962.557952314812</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45962.557952314812</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45962.557952314812</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45962.557952314812</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45962.557952314812</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45962.557952314812</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45962.557952314812</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45962.557952314812</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45962.557952314812</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45962.557952314812</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45962.557952314812</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45962.557952314812</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45962.557952314812</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45962.557952314812</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45962.557952314812</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45962.557952314812</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45962.557952314812</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45962.557952314812</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45962.557952314812</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45962.557952314812</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45962.557952314812</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45962.557952314812</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45962.557952314812</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45962.557952314812</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45962.557952314812</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45962.557952314812</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45962.557952314812</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45962.557952314812</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45962.557952314812</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45962.557952314812</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45962.557952314812</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45962.557952314812</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45962.557952314812</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45962.557952314812</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45962.557952314812</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45962.557952314812</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45962.557952314812</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45962.557952314812</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45962.557952314812</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45962.557952314812</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45962.557952314812</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45962.557952314812</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45962.557952314812</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45962.557952314812</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45962.557952314812</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45962.557952314812</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45962.557952314812</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45962.557952314812</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45962.557952314812</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45962.557952314812</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45962.557952314812</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45962.557952314812</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45962.557952314812</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45962.557952314812</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45962.557952314812</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45962.557952314812</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45962.557952314812</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45962.557952314812</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45962.557952314812</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45962.557952314812</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45962.557952314812</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45962.557952314812</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45962.557952314812</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45962.557952314812</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45962.557952314812</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45962.557952314812</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45962.557952314812</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45962.557952314812</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45962.557952314812</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45962.557952314812</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45962.557952314812</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45962.557952314812</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45962.557952314812</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45962.557952314812</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45962.557952314812</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45962.557952314812</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45962.557952314812</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45962.557952314812</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45962.557952314812</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45962.557952314812</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45962.557952314812</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45962.557952314812</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45962.557952314812</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45962.557952314812</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45962.557952314812</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45962.557952314812</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45962.557952314812</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45962.557952314812</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45962.557952314812</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45962.557952314812</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45962.557952314812</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45962.557952314812</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45962.557952314812</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45962.557952314812</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45962.557952314812</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45962.557952314812</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45962.557952314812</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45962.557952314812</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45962.557952314812</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45962.557952314812</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45962.557952314812</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45962.557952314812</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45962.557952314812</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45962.557952314812</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45962.557952314812</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45962.557952314812</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45962.557952314812</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45962.557952314812</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45962.557952314812</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45962.557952314812</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45962.557952314812</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45962.557952314812</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45962.557952314812</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45962.557952314812</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45962.557952314812</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45962.557952314812</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45962.557952314812</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45962.557952314812</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45962.557952314812</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45962.557952314812</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45962.557952314812</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45962.557952314812</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45962.557952314812</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45962.557952314812</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45962.557952314812</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45962.557952314812</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45962.557952314812</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45962.557952314812</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45962.557952314812</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45962.557952314812</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45962.557952314812</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45962.557952314812</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45962.557952314812</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45962.557952314812</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45962.557952314812</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45962.557952314812</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45962.557952314812</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45962.557952314812</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45962.557952314812</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45962.557952314812</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45962.557952314812</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45962.557952314812</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45962.557952314812</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45962.557952314812</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45962.557952314812</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45962.557952314812</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45962.557952314812</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45962.557952314812</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45962.557952314812</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45962.557952314812</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45962.557952314812</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45962.557952314812</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45962.557952314812</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45962.557952314812</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45962.557952314812</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45962.557952314812</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45962.557952314812</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45962.557952314812</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45962.557952314812</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45962.557952314812</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45962.557952314812</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45962.557952314812</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45962.557952314812</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45962.557952314812</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45962.557952314812</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45962.557952314812</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45962.557952314812</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45962.557952314812</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45962.557952314812</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45962.557952314812</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45962.557952314812</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45962.557952314812</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45962.557952314812</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45962.557952314812</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45962.557952314812</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45962.557952314812</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45962.557952314812</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45962.557952314812</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45962.557952314812</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45962.557952314812</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45962.557952314812</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45962.557952314812</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45962.557952314812</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45962.557952314812</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45962.557952314812</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45962.557952314812</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45962.557952314812</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45962.557952314812</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45962.557952314812</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45962.557952314812</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45962.557952314812</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45962.557952314812</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45962.557952314812</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45962.557952314812</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45962.557952314812</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45962.557952314812</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45962.557952314812</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45962.557952314812</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45962.557952314812</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45962.557952314812</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45962.557952314812</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45962.557952314812</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45962.557952314812</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45962.557952314812</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45962.557952314812</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45962.557952314812</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45962.557952314812</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45962.557952314812</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45962.557952314812</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45962.557952314812</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45962.557952314812</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45962.557952314812</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45962.557952314812</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45962.557952314812</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45962.557952314812</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45962.557952314812</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45962.557952314812</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45962.557952314812</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45962.557952314812</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45962.557952314812</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45962.557952314812</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45962.557952314812</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45962.557952314812</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45962.557952314812</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45962.557952314812</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45962.557952314812</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45962.557952314812</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45962.557952314812</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45962.557952314812</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45962.557952314812</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45962.557952314812</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45962.557952314812</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45962.557952314812</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45962.557952314812</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45962.557952314812</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45962.557952314812</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45962.557952314812</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45962.557952314812</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45962.557952314812</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45962.557952314812</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45962.557952314812</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45962.557952314812</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45962.557952314812</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45962.557952314812</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45962.557952314812</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45962.557952314812</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45962.557952314812</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45962.557952314812</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45962.557952314812</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45962.557952314812</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45962.557952314812</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45962.557952314812</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45962.557952314812</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45962.557952314812</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45962.557952314812</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45962.557952314812</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45962.557952314812</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45962.557952314812</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45962.557952314812</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45962.557952314812</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45962.557952314812</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45962.557952314812</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45962.557952314812</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45962.557952314812</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45962.557952314812</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45962.557952314812</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45962.557952314812</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45962.557952314812</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45962.557952314812</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45962.557952314812</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45962.557952314812</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45962.557952314812</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45962.557952314812</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45962.557952314812</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45962.557952314812</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45962.557952314812</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45962.557952314812</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45962.557952314812</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45962.557952314812</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45962.557952314812</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45962.557952314812</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45962.557952314812</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45962.557952314812</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45962.557952314812</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45962.557952314812</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45962.557952314812</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45962.557952314812</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45962.557952314812</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45962.557952314812</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45962.557952314812</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45962.557952314812</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45962.557952314812</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45962.557952314812</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45962.557952314812</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45962.557952314812</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45962.557952314812</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45962.557952314812</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45962.557952314812</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45962.557952314812</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45962.557952314812</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45962.557952314812</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45962.557952314812</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45962.557952314812</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45962.557952314812</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45962.557952314812</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45962.557952314812</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45962.557952314812</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45962.557952314812</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45962.557952314812</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45962.557952314812</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45962.557952314812</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45962.557952314812</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45962.557952314812</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45962.557952314812</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45962.557952314812</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45962.557952314812</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45962.557952314812</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45962.557952314812</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45962.557952314812</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45962.557952314812</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45962.557952314812</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45962.557952314812</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45962.557952314812</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45962.557952314812</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45962.557952314812</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45962.557952314812</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45962.557952314812</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45962.557952314812</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45962.557952314812</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45962.557952314812</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45962.557952314812</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39114</v>
      </c>
      <c r="B2" s="93" t="str">
        <f>IFERROR(VLOOKUP(D2,DB!A:K,11,0),"")</f>
        <v>R4</v>
      </c>
      <c r="C2" s="96">
        <v>1</v>
      </c>
      <c r="D2" s="93" t="s">
        <v>35092</v>
      </c>
      <c r="E2" s="97" t="s">
        <v>39021</v>
      </c>
      <c r="F2" s="98">
        <v>45703.480717592596</v>
      </c>
      <c r="G2" s="99">
        <f ca="1">IFERROR(NOW()-F2,"")</f>
        <v>259.07723472221551</v>
      </c>
      <c r="H2" s="98">
        <v>45703.474768518521</v>
      </c>
      <c r="I2" s="98" t="str">
        <f>IFERROR(VLOOKUP(D2,DB!A:F,6,0),"")</f>
        <v>SCECO</v>
      </c>
      <c r="J2" s="98" t="str">
        <f>IFERROR(VLOOKUP(D2,DB!A:G,7,0),"")</f>
        <v>Dead</v>
      </c>
      <c r="K2" s="100" t="s">
        <v>39115</v>
      </c>
      <c r="L2" s="93" t="str">
        <f>IFERROR(VLOOKUP(D2,DB!A:I,9,0),"")</f>
        <v>Latis</v>
      </c>
    </row>
    <row r="3" spans="1:16" ht="26.25" customHeight="1">
      <c r="A3" s="168" t="s">
        <v>39116</v>
      </c>
      <c r="B3" s="118" t="str">
        <f>IFERROR(VLOOKUP(D3,DB!A:K,11,0),"")</f>
        <v>R4</v>
      </c>
      <c r="C3" s="119">
        <v>1</v>
      </c>
      <c r="D3" s="93" t="s">
        <v>28974</v>
      </c>
      <c r="E3" s="97" t="s">
        <v>39021</v>
      </c>
      <c r="F3" s="122">
        <v>45960.96875</v>
      </c>
      <c r="G3" s="123">
        <f ca="1">IFERROR(NOW()-F3,"")</f>
        <v>1.5892023148117005</v>
      </c>
      <c r="H3" s="122">
        <v>45960.963101851848</v>
      </c>
      <c r="I3" s="118" t="str">
        <f>IFERROR(VLOOKUP(D3,DB!A:F,6,0),"")</f>
        <v>SCECO</v>
      </c>
      <c r="J3" s="118" t="str">
        <f>IFERROR(VLOOKUP(D3,DB!A:G,7,0),"")</f>
        <v>Weak</v>
      </c>
      <c r="K3" s="124" t="s">
        <v>39117</v>
      </c>
      <c r="L3" s="120" t="str">
        <f>IFERROR(VLOOKUP(D3,DB!A:I,9,0),"")</f>
        <v>Latis</v>
      </c>
    </row>
    <row r="4" spans="1:16" ht="15" customHeight="1">
      <c r="A4" s="118" t="s">
        <v>39118</v>
      </c>
      <c r="B4" s="118" t="str">
        <f>IFERROR(VLOOKUP(D4,DB!A:K,11,0),"")</f>
        <v>R4</v>
      </c>
      <c r="C4" s="119">
        <v>1</v>
      </c>
      <c r="D4" s="120" t="s">
        <v>30730</v>
      </c>
      <c r="E4" s="97" t="s">
        <v>39021</v>
      </c>
      <c r="F4" s="122">
        <v>45962.487361111111</v>
      </c>
      <c r="G4" s="123">
        <f ca="1">IFERROR(NOW()-F4,"")</f>
        <v>7.0591203701042105E-2</v>
      </c>
      <c r="H4" s="122">
        <v>45962.487361111111</v>
      </c>
      <c r="I4" s="118" t="str">
        <f>IFERROR(VLOOKUP(D4,DB!A:F,6,0),"")</f>
        <v>SCECO</v>
      </c>
      <c r="J4" s="118" t="str">
        <f>IFERROR(VLOOKUP(D4,DB!A:G,7,0),"")</f>
        <v>weak</v>
      </c>
      <c r="K4" s="124" t="s">
        <v>39119</v>
      </c>
      <c r="L4" s="120" t="str">
        <f>IFERROR(VLOOKUP(D4,DB!A:I,9,0),"")</f>
        <v>Latis</v>
      </c>
    </row>
    <row r="5" spans="1:16" ht="15" customHeight="1">
      <c r="A5" s="118" t="s">
        <v>39118</v>
      </c>
      <c r="B5" s="118" t="str">
        <f>IFERROR(VLOOKUP(D5,DB!A:K,11,0),"")</f>
        <v>R4</v>
      </c>
      <c r="C5" s="119">
        <v>1</v>
      </c>
      <c r="D5" s="120" t="s">
        <v>32088</v>
      </c>
      <c r="E5" s="97" t="s">
        <v>39021</v>
      </c>
      <c r="F5" s="122">
        <v>45962.491886574076</v>
      </c>
      <c r="G5" s="123">
        <f ca="1">IFERROR(NOW()-F5,"")</f>
        <v>6.6065740735211875E-2</v>
      </c>
      <c r="H5" s="122">
        <v>45962.491886574076</v>
      </c>
      <c r="I5" s="118" t="str">
        <f>IFERROR(VLOOKUP(D5,DB!A:F,6,0),"")</f>
        <v>SCECO</v>
      </c>
      <c r="J5" s="118" t="str">
        <f>IFERROR(VLOOKUP(D5,DB!A:G,7,0),"")</f>
        <v>Dead</v>
      </c>
      <c r="K5" s="124" t="s">
        <v>39120</v>
      </c>
      <c r="L5" s="120" t="str">
        <f>IFERROR(VLOOKUP(D5,DB!A:I,9,0),"")</f>
        <v>Latis</v>
      </c>
    </row>
    <row r="6" spans="1:16" ht="15" customHeight="1">
      <c r="A6" s="118"/>
      <c r="B6" s="118" t="str">
        <f>IFERROR(VLOOKUP(D6,DB!A:K,11,0),"")</f>
        <v>R4</v>
      </c>
      <c r="C6" s="119"/>
      <c r="D6" s="120" t="s">
        <v>28415</v>
      </c>
      <c r="E6" s="97"/>
      <c r="F6" s="122"/>
      <c r="G6" s="123">
        <f ca="1">IFERROR(NOW()-F6,"")</f>
        <v>45962.557952314812</v>
      </c>
      <c r="H6" s="122"/>
      <c r="I6" s="118" t="str">
        <f>IFERROR(VLOOKUP(D6,DB!A:F,6,0),"")</f>
        <v>Generator-SG</v>
      </c>
      <c r="J6" s="118" t="str">
        <f>IFERROR(VLOOKUP(D6,DB!A:G,7,0),"")</f>
        <v>In progress</v>
      </c>
      <c r="K6" s="124"/>
      <c r="L6" s="120" t="str">
        <f>IFERROR(VLOOKUP(D6,DB!A:I,9,0),"")</f>
        <v>Latis</v>
      </c>
    </row>
    <row r="7" spans="1:16" ht="15" customHeight="1">
      <c r="A7" s="118"/>
      <c r="B7" s="118" t="str">
        <f>IFERROR(VLOOKUP(D7,DB!A:K,11,0),"")</f>
        <v/>
      </c>
      <c r="C7" s="119"/>
      <c r="D7" s="120"/>
      <c r="E7" s="97"/>
      <c r="F7" s="122"/>
      <c r="G7" s="123">
        <f ca="1">IFERROR(NOW()-F7,"")</f>
        <v>45962.557952314812</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45962.557952314812</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45962.557952314812</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45962.557952314812</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45962.557952314812</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45962.557952314812</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45962.557952314812</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45962.557952314812</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45962.557952314812</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45962.557952314812</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45962.557952314812</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45962.557952314812</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45962.557952314812</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45962.557952314812</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45962.557952314812</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45962.557952314812</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45962.557952314812</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45962.557952314812</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45962.557952314812</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45962.557952314812</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45962.557952314812</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45962.557952314812</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45962.557952314812</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45962.557952314812</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45962.557952314812</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45962.557952314812</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45962.557952314812</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45962.557952314812</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45962.557952314812</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45962.557952314812</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45962.557952314812</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45962.557952314812</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45962.557952314812</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45962.557952314812</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45962.557952314812</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45962.557952314812</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45962.557952314812</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45962.557952314812</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45962.557952314812</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45962.557952314812</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45962.557952314812</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45962.557952314812</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45962.557952314812</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45962.557952314812</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45962.557952314812</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45962.557952314812</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45962.557952314812</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45962.557952314812</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45962.557952314812</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45962.557952314812</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45962.557952314812</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45962.557952314812</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45962.557952314812</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45962.557952314812</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45962.557952314812</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45962.557952314812</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45962.557952314812</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45962.557952314812</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45962.557952314812</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45962.557952314812</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45962.557952314812</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45962.557952314812</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45962.557952314812</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45962.557952314812</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45962.557952314812</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45962.557952314812</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45962.557952314812</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45962.557952314812</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45962.557952314812</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45962.557952314812</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45962.557952314812</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45962.557952314812</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45962.557952314812</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45962.557952314812</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45962.557952314812</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45962.557952314812</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45962.557952314812</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45962.557952314812</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45962.557952314812</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45962.557952314812</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45962.557952314812</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45962.557952314812</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45962.557952314812</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45962.557952314812</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45962.557952314812</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45962.557952314812</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45962.557952314812</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45962.557952314812</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45962.557952314812</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45962.557952314812</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45962.557952314812</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45962.557952314812</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45962.557952314812</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45962.557952314812</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45962.557952314812</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45962.557952314812</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45962.557952314812</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45962.557952314812</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45962.557952314812</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45962.557952314812</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45962.557952314812</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45962.557952314812</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45962.557952314812</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45962.557952314812</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45962.557952314812</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45962.557952314812</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45962.557952314812</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45962.557952314812</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45962.557952314812</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45962.557952314812</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45962.557952314812</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39121</v>
      </c>
      <c r="B2" s="37" t="str">
        <f>IFERROR(VLOOKUP(D2,DB!A:K,11,0),"")</f>
        <v>R5</v>
      </c>
      <c r="C2" s="37">
        <v>3</v>
      </c>
      <c r="D2" s="117" t="s">
        <v>36011</v>
      </c>
      <c r="E2" s="37" t="s">
        <v>39021</v>
      </c>
      <c r="F2" s="38">
        <v>45891.832060185188</v>
      </c>
      <c r="G2" s="143">
        <f ca="1">IFERROR(NOW()-F2,"")</f>
        <v>70.725891898146074</v>
      </c>
      <c r="H2" s="38">
        <v>45891.790393518517</v>
      </c>
      <c r="I2" s="37" t="str">
        <f>IFERROR(VLOOKUP(D2,DB!A:F,6,0),"")</f>
        <v>Generator-SG</v>
      </c>
      <c r="J2" s="37" t="str">
        <f>IFERROR(VLOOKUP(D2,DB!A:G,7,0),"")</f>
        <v>Vandalized</v>
      </c>
      <c r="K2" s="37" t="s">
        <v>39122</v>
      </c>
      <c r="L2" s="37" t="str">
        <f>IFERROR(VLOOKUP(D2,DB!A:I,9,0),"")</f>
        <v>Latis</v>
      </c>
      <c r="M2" s="116"/>
    </row>
    <row r="3" spans="1:13" ht="30.75">
      <c r="A3" s="37" t="s">
        <v>39123</v>
      </c>
      <c r="B3" s="37" t="str">
        <f>IFERROR(VLOOKUP(D3,DB!A:K,11,0),"")</f>
        <v>R5</v>
      </c>
      <c r="C3" s="37">
        <v>1</v>
      </c>
      <c r="D3" s="37" t="s">
        <v>33268</v>
      </c>
      <c r="E3" s="37" t="s">
        <v>39104</v>
      </c>
      <c r="F3" s="38">
        <v>45926.188877314817</v>
      </c>
      <c r="G3" s="143">
        <f t="shared" ref="G3" ca="1" si="0">IFERROR(NOW()-F3,"")</f>
        <v>36.369074999995064</v>
      </c>
      <c r="H3" s="38">
        <v>45926.158159722225</v>
      </c>
      <c r="I3" s="37" t="str">
        <f>IFERROR(VLOOKUP(D3,DB!A:F,6,0),"")</f>
        <v>SCECO</v>
      </c>
      <c r="J3" s="37" t="str">
        <f>IFERROR(VLOOKUP(D3,DB!A:G,7,0),"")</f>
        <v>Good</v>
      </c>
      <c r="K3" s="37" t="s">
        <v>39124</v>
      </c>
      <c r="L3" s="37" t="str">
        <f>IFERROR(VLOOKUP(D3,DB!A:I,9,0),"")</f>
        <v>Latis</v>
      </c>
      <c r="M3" s="116"/>
    </row>
    <row r="4" spans="1:13" ht="48" customHeight="1">
      <c r="A4" s="151" t="s">
        <v>39125</v>
      </c>
      <c r="B4" s="151" t="str">
        <f>IFERROR(VLOOKUP(D4,DB!A:K,11,0),"")</f>
        <v>R5</v>
      </c>
      <c r="C4" s="151">
        <v>1</v>
      </c>
      <c r="D4" s="151" t="s">
        <v>34758</v>
      </c>
      <c r="E4" s="151" t="s">
        <v>39104</v>
      </c>
      <c r="F4" s="152">
        <v>45948.661111111112</v>
      </c>
      <c r="G4" s="153">
        <f ca="1">IFERROR(NOW()-F4,"")</f>
        <v>13.896841203699296</v>
      </c>
      <c r="H4" s="152">
        <v>45948.661111111112</v>
      </c>
      <c r="I4" s="151" t="str">
        <f>IFERROR(VLOOKUP(D4,DB!A:F,6,0),"")</f>
        <v>SCECO</v>
      </c>
      <c r="J4" s="151" t="str">
        <f>IFERROR(VLOOKUP(D4,DB!A:G,7,0),"")</f>
        <v>Dead</v>
      </c>
      <c r="K4" s="151" t="s">
        <v>39126</v>
      </c>
      <c r="L4" s="151" t="str">
        <f>IFERROR(VLOOKUP(D4,DB!A:I,9,0),"")</f>
        <v>Latis</v>
      </c>
    </row>
    <row r="5" spans="1:13" ht="15">
      <c r="A5" s="151" t="s">
        <v>39127</v>
      </c>
      <c r="B5" s="151" t="str">
        <f>IFERROR(VLOOKUP(D5,DB!A:K,11,0),"")</f>
        <v>R5</v>
      </c>
      <c r="C5" s="151">
        <v>1</v>
      </c>
      <c r="D5" s="151" t="s">
        <v>35919</v>
      </c>
      <c r="E5" s="151" t="s">
        <v>39021</v>
      </c>
      <c r="F5" s="152">
        <v>45962.469004629631</v>
      </c>
      <c r="G5" s="153">
        <f ca="1">IFERROR(NOW()-F5,"")</f>
        <v>8.8947685180755798E-2</v>
      </c>
      <c r="H5" s="152">
        <v>45962.463217592594</v>
      </c>
      <c r="I5" s="151" t="str">
        <f>IFERROR(VLOOKUP(D5,DB!A:F,6,0),"")</f>
        <v>Generator-SG</v>
      </c>
      <c r="J5" s="151" t="str">
        <f>IFERROR(VLOOKUP(D5,DB!A:G,7,0),"")</f>
        <v>Vandalized</v>
      </c>
      <c r="K5" s="151" t="s">
        <v>39128</v>
      </c>
      <c r="L5" s="151" t="str">
        <f>IFERROR(VLOOKUP(D5,DB!A:I,9,0),"")</f>
        <v>Latis</v>
      </c>
    </row>
    <row r="6" spans="1:13" ht="15">
      <c r="A6" s="151"/>
      <c r="B6" s="151" t="str">
        <f>IFERROR(VLOOKUP(D6,DB!A:K,11,0),"")</f>
        <v/>
      </c>
      <c r="C6" s="151"/>
      <c r="D6" s="151"/>
      <c r="E6" s="151"/>
      <c r="F6" s="152"/>
      <c r="G6" s="153">
        <f ca="1">IFERROR(NOW()-F6,"")</f>
        <v>45962.557952314812</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45962.557952314812</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45962.557952314812</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45962.557952314812</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45962.557952314812</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45962.557952314812</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45962.557952314812</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45962.557952314812</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45962.557952314812</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45962.557952314812</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45962.557952314812</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45962.557952314812</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45962.557952314812</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45962.557952314812</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45962.557952314812</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45962.557952314812</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45962.557952314812</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45962.557952314812</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45962.557952314812</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45962.557952314812</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45962.557952314812</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45962.557952314812</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45962.557952314812</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45962.557952314812</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45962.557952314812</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45962.557952314812</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45962.557952314812</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45962.557952314812</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45962.557952314812</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45962.557952314812</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45962.557952314812</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45962.557952314812</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45962.557952314812</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45962.557952314812</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45962.557952314812</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45962.557952314812</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45962.557952314812</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45962.557952314812</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45962.557952314812</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45962.557952314812</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45962.557952314812</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45962.557952314812</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45962.557952314812</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45962.557952314812</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45962.557952314812</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45962.557952314812</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45962.557952314812</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45962.557952314812</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45962.557952314812</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45962.557952314812</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45962.557952314812</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45962.557952314812</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45962.557952314812</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45962.557952314812</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45962.557952314812</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45962.557952314812</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45962.557952314812</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45962.557952314812</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45962.557952314812</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45962.557952314812</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45962.557952314812</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45962.557952314812</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45962.557952314812</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45962.557952314812</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45962.557952314812</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45962.557952314812</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45962.557952314812</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45962.557952314812</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45962.557952314812</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45962.557952314812</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45962.557952314812</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45962.557952314812</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45962.557952314812</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45962.557952314812</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45962.557952314812</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45962.557952314812</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45962.557952314812</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45962.557952314812</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45962.557952314812</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45962.557952314812</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45962.557952314812</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45962.557952314812</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45962.557952314812</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45962.557952314812</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45962.557952314812</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45962.557952314812</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45962.557952314812</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45962.557952314812</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45962.557952314812</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45962.557952314812</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45962.557952314812</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45962.557952314812</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45962.557952314812</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45962.557952314812</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45962.557952314812</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45962.557952314812</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45962.557952314812</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45962.557952314812</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45962.557952314812</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45962.557952314812</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45962.557952314812</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45962.557952314812</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45962.557952314812</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45962.557952314812</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45962.557952314812</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45962.557952314812</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45962.557952314812</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45962.557952314812</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45962.557952314812</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45962.557952314812</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45962.557952314812</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45962.557952314812</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45962.557952314812</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45962.557952314812</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45962.557952314812</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45962.557952314812</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45962.557952314812</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45962.557952314812</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45962.557952314812</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45962.557952314812</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45962.557952314812</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45962.557952314812</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45962.557952314812</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45962.557952314812</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45962.557952314812</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45962.557952314812</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45962.557952314812</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45962.557952314812</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45962.557952314812</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45962.557952314812</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45962.557952314812</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45962.557952314812</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45962.557952314812</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45962.557952314812</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45962.557952314812</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45962.557952314812</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45962.557952314812</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45962.557952314812</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45962.557952314812</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45962.557952314812</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45962.557952314812</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45962.557952314812</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45962.557952314812</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45962.557952314812</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45962.557952314812</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45962.557952314812</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45962.557952314812</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45962.557952314812</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45962.557952314812</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45962.557952314812</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45962.557952314812</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45962.557952314812</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45962.557952314812</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45962.557952314812</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45962.557952314812</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45962.557952314812</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45962.557952314812</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45962.557952314812</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45962.557952314812</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45962.557952314812</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45962.557952314812</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45962.557952314812</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45962.557952314812</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45962.557952314812</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45962.557952314812</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45962.557952314812</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45962.557952314812</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45962.557952314812</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45962.557952314812</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45962.557952314812</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45962.557952314812</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45962.557952314812</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45962.557952314812</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45962.557952314812</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45962.557952314812</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45962.557952314812</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45962.557952314812</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45962.557952314812</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45962.557952314812</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45962.557952314812</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45962.557952314812</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45962.557952314812</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45962.557952314812</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45962.557952314812</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45962.557952314812</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45962.557952314812</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45962.557952314812</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45962.557952314812</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45962.557952314812</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45962.557952314812</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45962.557952314812</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45962.557952314812</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45962.557952314812</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45962.557952314812</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45962.557952314812</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45962.557952314812</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45962.557952314812</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45962.557952314812</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45962.557952314812</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45962.557952314812</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45962.557952314812</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45962.557952314812</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45962.557952314812</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45962.557952314812</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45962.557952314812</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45962.557952314812</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45962.557952314812</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45962.557952314812</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45962.557952314812</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45962.557952314812</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45962.557952314812</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45962.557952314812</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45962.557952314812</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45962.557952314812</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45962.557952314812</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45962.557952314812</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45962.557952314812</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45962.557952314812</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45962.557952314812</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45962.557952314812</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45962.557952314812</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45962.557952314812</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45962.557952314812</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45962.557952314812</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45962.557952314812</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45962.557952314812</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45962.557952314812</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45962.557952314812</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45962.557952314812</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45962.557952314812</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45962.557952314812</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45962.557952314812</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45962.557952314812</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45962.557952314812</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45962.557952314812</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45962.557952314812</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45962.557952314812</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45962.557952314812</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45962.557952314812</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45962.557952314812</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45962.557952314812</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45962.557952314812</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45962.557952314812</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45962.557952314812</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45962.557952314812</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45962.557952314812</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45962.557952314812</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45962.557952314812</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45962.557952314812</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45962.557952314812</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45962.557952314812</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45962.557952314812</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45962.557952314812</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45962.557952314812</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45962.557952314812</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45962.557952314812</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45962.557952314812</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45962.557952314812</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45962.557952314812</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45962.557952314812</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45962.557952314812</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45962.557952314812</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45962.557952314812</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45962.557952314812</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45962.557952314812</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45962.557952314812</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45962.557952314812</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45962.557952314812</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45962.557952314812</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45962.557952314812</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45962.557952314812</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45962.557952314812</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45962.557952314812</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45962.557952314812</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45962.557952314812</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45962.557952314812</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45962.557952314812</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45962.557952314812</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45962.557952314812</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45962.557952314812</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45962.557952314812</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45962.557952314812</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45962.557952314812</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45962.557952314812</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45962.557952314812</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45962.557952314812</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45962.557952314812</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45962.557952314812</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45962.557952314812</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45962.557952314812</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45962.557952314812</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45962.557952314812</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45962.557952314812</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45962.557952314812</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45962.557952314812</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45962.557952314812</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45962.557952314812</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45962.557952314812</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45962.557952314812</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45962.557952314812</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45962.557952314812</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45962.557952314812</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45962.557952314812</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45962.557952314812</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45962.557952314812</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45962.557952314812</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45962.557952314812</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45962.557952314812</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45962.557952314812</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45962.557952314812</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45962.557952314812</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45962.557952314812</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45962.557952314812</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45962.557952314812</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45962.557952314812</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45962.557952314812</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45962.557952314812</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45962.557952314812</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45962.557952314812</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45962.557952314812</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45962.557952314812</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45962.557952314812</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45962.557952314812</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45962.557952314812</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45962.557952314812</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45962.557952314812</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45962.557952314812</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45962.557952314812</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45962.557952314812</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45962.557952314812</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45962.557952314812</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45962.557952314812</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45962.557952314812</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45962.557952314812</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45962.557952314812</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45962.557952314812</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45962.557952314812</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45962.557952314812</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45962.557952314812</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45962.557952314812</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45962.557952314812</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45962.557952314812</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45962.557952314812</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45962.557952314812</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45962.557952314812</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45962.557952314812</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45962.557952314812</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45962.557952314812</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45962.557952314812</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45962.557952314812</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45962.557952314812</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45962.557952314812</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45962.557952314812</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45962.557952314812</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45962.557952314812</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45962.557952314812</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45962.557952314812</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45962.557952314812</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45962.557952314812</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45962.557952314812</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45962.557952314812</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45962.557952314812</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45962.557952314812</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45962.557952314812</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45962.557952314812</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45962.557952314812</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45962.557952314812</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45962.557952314812</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45962.557952314812</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45962.557952314812</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45962.557952314812</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45962.557952314812</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45962.557952314812</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45962.557952314812</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45962.557952314812</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45962.557952314812</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45962.557952314812</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45962.557952314812</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45962.557952314812</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45962.557952314812</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45962.557952314812</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45962.557952314812</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45962.557952314812</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45962.557952314812</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tabSelected="1"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45962.557952083334</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45962.557952083334</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45962.557952083334</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45962.557952083334</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45962.557952083334</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45962.557952083334</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45962.557952083334</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45962.557952083334</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45962.557952083334</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45962.557952083334</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45962.557952083334</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45962.557952083334</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45962.557952083334</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45962.557952083334</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45962.557952083334</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45962.557952083334</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45962.557952083334</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45962.557952083334</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45962.557952083334</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45962.557952083334</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45962.557952083334</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45962.557952083334</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45962.557952083334</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45962.557952083334</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2025-11-01T10:25:35Z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