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8679" documentId="120_S{2AC9BD13-BADA-5192-A53E-5A8FF88502F6}" xr6:coauthVersionLast="47" xr6:coauthVersionMax="47" xr10:uidLastSave="{DF547A3F-D54E-41DB-A1AE-A9CC541EA1E7}"/>
  <bookViews>
    <workbookView xWindow="-120" yWindow="-120" windowWidth="38640" windowHeight="21120" firstSheet="1"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G7" i="4"/>
  <c r="I7" i="4"/>
  <c r="J7" i="4"/>
  <c r="L3" i="4"/>
  <c r="L4" i="4"/>
  <c r="L5" i="4"/>
  <c r="L6" i="4"/>
  <c r="L7" i="4"/>
  <c r="L8" i="4"/>
  <c r="L9" i="4"/>
  <c r="B9" i="2"/>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B213" i="1"/>
  <c r="G213" i="1"/>
  <c r="I213" i="1"/>
  <c r="J213" i="1"/>
  <c r="L213" i="1"/>
  <c r="B214" i="1"/>
  <c r="G214" i="1"/>
  <c r="I214" i="1"/>
  <c r="J214" i="1"/>
  <c r="L214" i="1"/>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L6" i="5"/>
  <c r="L7" i="5"/>
  <c r="L8" i="5"/>
  <c r="L9" i="5"/>
  <c r="L10" i="5"/>
  <c r="L11" i="5"/>
  <c r="J6" i="5"/>
  <c r="J7" i="5"/>
  <c r="J8" i="5"/>
  <c r="J9" i="5"/>
  <c r="J10" i="5"/>
  <c r="J11" i="5"/>
  <c r="I6" i="5"/>
  <c r="I7" i="5"/>
  <c r="I8" i="5"/>
  <c r="I9" i="5"/>
  <c r="I10" i="5"/>
  <c r="I11" i="5"/>
  <c r="B6" i="5"/>
  <c r="B7" i="5"/>
  <c r="B8" i="5"/>
  <c r="B9" i="5"/>
  <c r="B10" i="5"/>
  <c r="B11" i="5"/>
  <c r="G6" i="5"/>
  <c r="G7" i="5"/>
  <c r="G8" i="5"/>
  <c r="G9" i="5"/>
  <c r="G10" i="5"/>
  <c r="G11" i="5"/>
  <c r="D10" i="3"/>
  <c r="D7" i="3"/>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3" i="1"/>
  <c r="G3" i="1"/>
  <c r="I3" i="1"/>
  <c r="J3" i="1"/>
  <c r="L3" i="1"/>
  <c r="B4" i="1"/>
  <c r="G4" i="1"/>
  <c r="I4" i="1"/>
  <c r="J4" i="1"/>
  <c r="L4" i="1"/>
  <c r="B5" i="1"/>
  <c r="G5" i="1"/>
  <c r="I5" i="1"/>
  <c r="J5" i="1"/>
  <c r="L5" i="1"/>
  <c r="B6" i="1"/>
  <c r="G6" i="1"/>
  <c r="I6" i="1"/>
  <c r="J6" i="1"/>
  <c r="L6" i="1"/>
  <c r="D3" i="3"/>
  <c r="D6" i="3"/>
  <c r="D8" i="3"/>
  <c r="D9"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G2" i="1"/>
  <c r="G5" i="5"/>
  <c r="G3" i="4"/>
  <c r="I3" i="4"/>
  <c r="J3" i="4"/>
  <c r="G4" i="4"/>
  <c r="I4" i="4"/>
  <c r="J4" i="4"/>
  <c r="G5" i="4"/>
  <c r="I5" i="4"/>
  <c r="J5" i="4"/>
  <c r="G6" i="4"/>
  <c r="I6" i="4"/>
  <c r="J6" i="4"/>
  <c r="G8" i="4"/>
  <c r="I8" i="4"/>
  <c r="J8" i="4"/>
  <c r="B9" i="4"/>
  <c r="G9" i="4"/>
  <c r="I9" i="4"/>
  <c r="J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G2" i="4"/>
  <c r="B4" i="2"/>
  <c r="G4" i="2"/>
  <c r="I4" i="2"/>
  <c r="J4" i="2"/>
  <c r="L4" i="2"/>
  <c r="B5" i="2"/>
  <c r="G5" i="2"/>
  <c r="I5" i="2"/>
  <c r="J5" i="2"/>
  <c r="L5" i="2"/>
  <c r="B6" i="2"/>
  <c r="G6" i="2"/>
  <c r="I6" i="2"/>
  <c r="J6" i="2"/>
  <c r="L6" i="2"/>
  <c r="B7" i="2"/>
  <c r="G7" i="2"/>
  <c r="I7" i="2"/>
  <c r="J7" i="2"/>
  <c r="L7" i="2"/>
  <c r="B8" i="2"/>
  <c r="G8" i="2"/>
  <c r="I8" i="2"/>
  <c r="J8" i="2"/>
  <c r="L8"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alcChain>
</file>

<file path=xl/sharedStrings.xml><?xml version="1.0" encoding="utf-8"?>
<sst xmlns="http://schemas.openxmlformats.org/spreadsheetml/2006/main" count="181583" uniqueCount="39206">
  <si>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</si>
  <si>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</si>
  <si>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</si>
  <si>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</si>
  <si>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</si>
  <si>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</si>
  <si>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</si>
  <si>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</si>
  <si>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</si>
  <si>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</si>
  <si>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</si>
  <si>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</si>
  <si>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</si>
  <si>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</si>
  <si>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</si>
  <si>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</si>
  <si>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</si>
  <si>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</si>
  <si>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</si>
  <si>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</si>
  <si>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</si>
  <si>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</si>
  <si>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</si>
  <si>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</si>
  <si>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</si>
  <si>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</si>
  <si>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</si>
  <si>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</si>
  <si>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</si>
  <si>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</si>
  <si>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</si>
  <si>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</si>
  <si>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</si>
  <si>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</si>
  <si>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</si>
  <si>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</si>
  <si>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</si>
  <si>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</si>
  <si>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</si>
  <si>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</si>
  <si>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</si>
  <si>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</si>
  <si>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</si>
  <si>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</si>
  <si>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</si>
  <si>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</si>
  <si>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</si>
  <si>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</si>
  <si>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</si>
  <si>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</si>
  <si>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</si>
  <si>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</si>
  <si>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</si>
  <si>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</si>
  <si>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</si>
  <si>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</si>
  <si>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</si>
  <si>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</si>
  <si>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</si>
  <si>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</si>
  <si>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</si>
  <si>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</si>
  <si>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</si>
  <si>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</si>
  <si>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</si>
  <si>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</si>
  <si>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</si>
  <si>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</si>
  <si>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</si>
  <si>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</si>
  <si>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</si>
  <si>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</si>
  <si>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</si>
  <si>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</si>
  <si>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</si>
  <si>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</si>
  <si>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</si>
  <si>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</si>
  <si>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</si>
  <si>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</si>
  <si>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</si>
  <si>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</si>
  <si>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</si>
  <si>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</si>
  <si>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</si>
  <si>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</si>
  <si>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</si>
  <si>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</si>
  <si>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</si>
  <si>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</si>
  <si>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</si>
  <si>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</si>
  <si>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</si>
  <si>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</si>
  <si>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</si>
  <si>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</si>
  <si>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</si>
  <si>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</si>
  <si>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</si>
  <si>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</si>
  <si>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</si>
  <si>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</si>
  <si>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</si>
  <si>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</si>
  <si>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</si>
  <si>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</si>
  <si>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</si>
  <si>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</si>
  <si>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</si>
  <si>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</si>
  <si>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</si>
  <si>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</si>
  <si>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</si>
  <si>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</si>
  <si>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</si>
  <si>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</si>
  <si>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</si>
  <si>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</si>
  <si>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</si>
  <si>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</si>
  <si>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</si>
  <si>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</si>
  <si>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</si>
  <si>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</si>
  <si>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</si>
  <si>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</si>
  <si>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</si>
  <si>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</si>
  <si>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</si>
  <si>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</si>
  <si>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</si>
  <si>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</si>
  <si>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</si>
  <si>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</si>
  <si>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</si>
  <si>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</si>
  <si>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</si>
  <si>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</si>
  <si>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</si>
  <si>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</si>
  <si>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</si>
  <si>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</si>
  <si>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</si>
  <si>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</si>
  <si>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</si>
  <si>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</si>
  <si>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</si>
  <si>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</si>
  <si>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</si>
  <si>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</si>
  <si>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</si>
  <si>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</si>
  <si>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</si>
  <si>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</si>
  <si>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</si>
  <si>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</si>
  <si>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</si>
  <si>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</si>
  <si>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</si>
  <si>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</si>
  <si>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</si>
  <si>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</si>
  <si>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</si>
  <si>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</si>
  <si>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</si>
  <si>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</si>
  <si>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</si>
  <si>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</si>
  <si>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</si>
  <si>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</si>
  <si>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</si>
  <si>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</si>
  <si>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</si>
  <si>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</si>
  <si>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</si>
  <si>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</si>
  <si>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</si>
  <si>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</si>
  <si>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</si>
  <si>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</si>
  <si>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</si>
  <si>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</si>
  <si>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</si>
  <si>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</si>
  <si>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</si>
  <si>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</si>
  <si>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</si>
  <si>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</si>
  <si>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</si>
  <si>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</si>
  <si>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</si>
  <si>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</si>
  <si>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</si>
  <si>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</si>
  <si>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</si>
  <si>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</si>
  <si>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</si>
  <si>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</si>
  <si>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</si>
  <si>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</si>
  <si>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</si>
  <si>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</si>
  <si>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</si>
  <si>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</si>
  <si>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</si>
  <si>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</si>
  <si>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</si>
  <si>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</si>
  <si>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</si>
  <si>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</si>
  <si>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</si>
  <si>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</si>
  <si>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</si>
  <si>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</si>
  <si>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</si>
  <si>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</si>
  <si>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</si>
  <si>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</si>
  <si>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</si>
  <si>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</si>
  <si>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</si>
  <si>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</si>
  <si>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</si>
  <si>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</si>
  <si>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</si>
  <si>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</si>
  <si>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</si>
  <si>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</si>
  <si>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</si>
  <si>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</si>
  <si>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</si>
  <si>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</si>
  <si>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</si>
  <si>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</si>
  <si>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</si>
  <si>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</si>
  <si>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</si>
  <si>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</si>
  <si>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</si>
  <si>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</si>
  <si>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</si>
  <si>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</si>
  <si>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</si>
  <si>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</si>
  <si>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</si>
  <si>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</si>
  <si>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</si>
  <si>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</si>
  <si>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</si>
  <si>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</si>
  <si>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</si>
  <si>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</si>
  <si>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</si>
  <si>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</si>
  <si>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</si>
  <si>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</si>
  <si>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</si>
  <si>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</si>
  <si>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</si>
  <si>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</si>
  <si>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</si>
  <si>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</si>
  <si>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</si>
  <si>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</si>
  <si>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</si>
  <si>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</si>
  <si>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</si>
  <si>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</si>
  <si>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</si>
  <si>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</si>
  <si>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</si>
  <si>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</si>
  <si>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</si>
  <si>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</si>
  <si>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</si>
  <si>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</si>
  <si>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</si>
  <si>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</si>
  <si>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</si>
  <si>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</si>
  <si>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</si>
  <si>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</si>
  <si>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</si>
  <si>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</si>
  <si>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</si>
  <si>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</si>
  <si>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</si>
  <si>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</si>
  <si>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</si>
  <si>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</si>
  <si>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</si>
  <si>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</si>
  <si>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</si>
  <si>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</si>
  <si>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</si>
  <si>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</si>
  <si>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</si>
  <si>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</si>
  <si>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</si>
  <si>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</si>
  <si>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</si>
  <si>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</si>
  <si>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</si>
  <si>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</si>
  <si>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</si>
  <si>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</si>
  <si>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</si>
  <si>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</si>
  <si>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</si>
  <si>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</si>
  <si>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</si>
  <si>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</si>
  <si>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</si>
  <si>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</si>
  <si>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</si>
  <si>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</si>
  <si>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</si>
  <si>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</si>
  <si>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</si>
  <si>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</si>
  <si>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</si>
  <si>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</si>
  <si>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</si>
  <si>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</si>
  <si>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</si>
  <si>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</si>
  <si>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</si>
  <si>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</si>
  <si>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</si>
  <si>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</si>
  <si>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</si>
  <si>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</si>
  <si>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</si>
  <si>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</si>
  <si>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</si>
  <si>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</si>
  <si>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</si>
  <si>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</si>
  <si>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</si>
  <si>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</si>
  <si>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</si>
  <si>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</si>
  <si>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</si>
  <si>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</si>
  <si>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</si>
  <si>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</si>
  <si>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</si>
  <si>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</si>
  <si>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</si>
  <si>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</si>
  <si>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</si>
  <si>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</si>
  <si>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</si>
  <si>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</si>
  <si>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</si>
  <si>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</si>
  <si>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</si>
  <si>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</si>
  <si>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</si>
  <si>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</si>
  <si>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</si>
  <si>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</si>
  <si>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</si>
  <si>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</si>
  <si>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</si>
  <si>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</si>
  <si>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</si>
  <si>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</si>
  <si>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</si>
  <si>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</si>
  <si>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</si>
  <si>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</si>
  <si>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</si>
  <si>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</si>
  <si>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</si>
  <si>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</si>
  <si>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</si>
  <si>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</si>
  <si>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</si>
  <si>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</si>
  <si>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</si>
  <si>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</si>
  <si>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</si>
  <si>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</si>
  <si>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</si>
  <si>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</si>
  <si>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</si>
  <si>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</si>
  <si>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</si>
  <si>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</si>
  <si>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</si>
  <si>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</si>
  <si>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</si>
  <si>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</si>
  <si>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</si>
  <si>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</si>
  <si>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</si>
  <si>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</si>
  <si>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</si>
  <si>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</si>
  <si>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</si>
  <si>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</si>
  <si>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</si>
  <si>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</si>
  <si>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</si>
  <si>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</si>
  <si>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</si>
  <si>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</si>
  <si>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</si>
  <si>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</si>
  <si>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</si>
  <si>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</si>
  <si>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</si>
  <si>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</si>
  <si>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</si>
  <si>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</si>
  <si>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</si>
  <si>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</si>
  <si>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</si>
  <si>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</si>
  <si>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</si>
  <si>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</si>
  <si>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</si>
  <si>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</si>
  <si>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</si>
  <si>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</si>
  <si>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</si>
  <si>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</si>
  <si>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</si>
  <si>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</si>
  <si>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</si>
  <si>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</si>
  <si>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</si>
  <si>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</si>
  <si>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</si>
  <si>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</si>
  <si>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</si>
  <si>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</si>
  <si>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</si>
  <si>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</si>
  <si>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</si>
  <si>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</si>
  <si>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</si>
  <si>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</si>
  <si>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</si>
  <si>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</si>
  <si>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</si>
  <si>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</si>
  <si>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</si>
  <si>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</si>
  <si>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</si>
  <si>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</si>
  <si>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</si>
  <si>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</si>
  <si>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</si>
  <si>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</si>
  <si>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</si>
  <si>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</si>
  <si>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</si>
  <si>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</si>
  <si>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</si>
  <si>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</si>
  <si>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</si>
  <si>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</si>
  <si>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</si>
  <si>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</si>
  <si>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</si>
  <si>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</si>
  <si>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</si>
  <si>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</si>
  <si>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</si>
  <si>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</si>
  <si>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</si>
  <si>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</si>
  <si>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</si>
  <si>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</si>
  <si>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</si>
  <si>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</si>
  <si>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</si>
  <si>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</si>
  <si>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</si>
  <si>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</si>
  <si>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</si>
  <si>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</si>
  <si>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</si>
  <si>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</si>
  <si>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</si>
  <si>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</si>
  <si>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</si>
  <si>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</si>
  <si>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</si>
  <si>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</si>
  <si>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</si>
  <si>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</si>
  <si>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</si>
  <si>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</si>
  <si>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</si>
  <si>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</si>
  <si>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</si>
  <si>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</si>
  <si>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</si>
  <si>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</si>
  <si>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</si>
  <si>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</si>
  <si>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</si>
  <si>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</si>
  <si>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</si>
  <si>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</si>
  <si>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</si>
  <si>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</si>
  <si>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</si>
  <si>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</si>
  <si>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</si>
  <si>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</si>
  <si>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</si>
  <si>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</si>
  <si>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</si>
  <si>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</si>
  <si>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</si>
  <si>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</si>
  <si>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</si>
  <si>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</si>
  <si>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</si>
  <si>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</si>
  <si>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</si>
  <si>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</si>
  <si>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</si>
  <si>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</si>
  <si>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</si>
  <si>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</si>
  <si>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</si>
  <si>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</si>
  <si>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</si>
  <si>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</si>
  <si>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</si>
  <si>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</si>
  <si>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</si>
  <si>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</si>
  <si>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</si>
  <si>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</si>
  <si>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</si>
  <si>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</si>
  <si>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</si>
  <si>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</si>
  <si>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</si>
  <si>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</si>
  <si>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</si>
  <si>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</si>
  <si>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</si>
  <si>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</si>
  <si>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</si>
  <si>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</si>
  <si>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</si>
  <si>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</si>
  <si>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</si>
  <si>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</si>
  <si>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</si>
  <si>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</si>
  <si>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</si>
  <si>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</si>
  <si>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</si>
  <si>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</si>
  <si>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</si>
  <si>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</si>
  <si>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</si>
  <si>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</si>
  <si>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</si>
  <si>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</si>
  <si>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</si>
  <si>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</si>
  <si>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</si>
  <si>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</si>
  <si>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</si>
  <si>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</si>
  <si>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</si>
  <si>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</si>
  <si>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</si>
  <si>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</si>
  <si>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</si>
  <si>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</si>
  <si>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</si>
  <si>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</si>
  <si>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</si>
  <si>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</si>
  <si>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</si>
  <si>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</si>
  <si>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</si>
  <si>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</si>
  <si>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</si>
  <si>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</si>
  <si>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</si>
  <si>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</si>
  <si>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</si>
  <si>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</si>
  <si>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</si>
  <si>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</si>
  <si>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</si>
  <si>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</si>
  <si>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</si>
  <si>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</si>
  <si>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</si>
  <si>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</si>
  <si>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</si>
  <si>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</si>
  <si>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</si>
  <si>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</si>
  <si>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</si>
  <si>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</si>
  <si>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</si>
  <si>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</si>
  <si>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</si>
  <si>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</si>
  <si>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</si>
  <si>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</si>
  <si>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</si>
  <si>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</si>
  <si>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</si>
  <si>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</si>
  <si>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</si>
  <si>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</si>
  <si>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</si>
  <si>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</si>
  <si>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</si>
  <si>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</si>
  <si>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</si>
  <si>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</si>
  <si>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</si>
  <si>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</si>
  <si>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</si>
  <si>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</si>
  <si>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</si>
  <si>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</si>
  <si>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</si>
  <si>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</si>
  <si>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</si>
  <si>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</si>
  <si>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</si>
  <si>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</si>
  <si>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</si>
  <si>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</si>
  <si>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</si>
  <si>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</si>
  <si>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</si>
  <si>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</si>
  <si>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</si>
  <si>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</si>
  <si>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</si>
  <si>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</si>
  <si>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</si>
  <si>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</si>
  <si>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</si>
  <si>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</si>
  <si>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</si>
  <si>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</si>
  <si>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</si>
  <si>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</si>
  <si>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</si>
  <si>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</si>
  <si>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</si>
  <si>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</si>
  <si>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</si>
  <si>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</si>
  <si>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</si>
  <si>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</si>
  <si>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</si>
  <si>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</si>
  <si>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</si>
  <si>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</si>
  <si>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</si>
  <si>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</si>
  <si>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</si>
  <si>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</si>
  <si>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</si>
  <si>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</si>
  <si>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</si>
  <si>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</si>
  <si>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</si>
  <si>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</si>
  <si>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</si>
  <si>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</si>
  <si>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</si>
  <si>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</si>
  <si>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</si>
  <si>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</si>
  <si>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</si>
  <si>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</si>
  <si>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</si>
  <si>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</si>
  <si>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</si>
  <si>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</si>
  <si>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</si>
  <si>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</si>
  <si>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</si>
  <si>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</si>
  <si>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</si>
  <si>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</si>
  <si>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</si>
  <si>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</si>
  <si>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</si>
  <si>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</si>
  <si>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</si>
  <si>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</si>
  <si>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</si>
  <si>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</si>
  <si>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</si>
  <si>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</si>
  <si>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</si>
  <si>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</si>
  <si>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</si>
  <si>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</si>
  <si>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</si>
  <si>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</si>
  <si>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</si>
  <si>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</si>
  <si>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</si>
  <si>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</si>
  <si>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</si>
  <si>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</si>
  <si>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</si>
  <si>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</si>
  <si>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</si>
  <si>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</si>
  <si>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</si>
  <si>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</si>
  <si>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</si>
  <si>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</si>
  <si>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</si>
  <si>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</si>
  <si>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</si>
  <si>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</si>
  <si>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</si>
  <si>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</si>
  <si>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</si>
  <si>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</si>
  <si>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</si>
  <si>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</si>
  <si>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</si>
  <si>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</si>
  <si>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</si>
  <si>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</si>
  <si>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</si>
  <si>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</si>
  <si>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</si>
  <si>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</si>
  <si>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</si>
  <si>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</si>
  <si>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</si>
  <si>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</si>
  <si>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</si>
  <si>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</si>
  <si>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</si>
  <si>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</si>
  <si>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</si>
  <si>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</si>
  <si>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</si>
  <si>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</si>
  <si>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</si>
  <si>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</si>
  <si>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</si>
  <si>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</si>
  <si>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</si>
  <si>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</si>
  <si>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</si>
  <si>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</si>
  <si>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</si>
  <si>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</si>
  <si>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</si>
  <si>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</si>
  <si>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</si>
  <si>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</si>
  <si>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</si>
  <si>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</si>
  <si>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</si>
  <si>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</si>
  <si>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</si>
  <si>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</si>
  <si>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</si>
  <si>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</si>
  <si>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</si>
  <si>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</si>
  <si>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</si>
  <si>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</si>
  <si>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</si>
  <si>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</si>
  <si>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</si>
  <si>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</si>
  <si>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</si>
  <si>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</si>
  <si>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</si>
  <si>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</si>
  <si>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</si>
  <si>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</si>
  <si>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</si>
  <si>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</si>
  <si>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</si>
  <si>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</si>
  <si>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</si>
  <si>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</si>
  <si>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</si>
  <si>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</si>
  <si>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</si>
  <si>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</si>
  <si>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</si>
  <si>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</si>
  <si>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</si>
  <si>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</si>
  <si>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</si>
  <si>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</si>
  <si>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</si>
  <si>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</si>
  <si>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</si>
  <si>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</si>
  <si>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</si>
  <si>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</si>
  <si>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</si>
  <si>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</si>
  <si>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</si>
  <si>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</si>
  <si>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</si>
  <si>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</si>
  <si>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</si>
  <si>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</si>
  <si>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</si>
  <si>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</si>
  <si>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</si>
  <si>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</si>
  <si>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</si>
  <si>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</si>
  <si>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</si>
  <si>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</si>
  <si>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</si>
  <si>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</si>
  <si>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</si>
  <si>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</si>
  <si>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</si>
  <si>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</si>
  <si>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</si>
  <si>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</si>
  <si>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</si>
  <si>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</si>
  <si>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</si>
  <si>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</si>
  <si>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</si>
  <si>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</si>
  <si>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</si>
  <si>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</si>
  <si>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</si>
  <si>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</si>
  <si>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</si>
  <si>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</si>
  <si>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</si>
  <si>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</si>
  <si>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</si>
  <si>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</si>
  <si>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</si>
  <si>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</si>
  <si>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</si>
  <si>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</si>
  <si>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</si>
  <si>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</si>
  <si>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</si>
  <si>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</si>
  <si>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</si>
  <si>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</si>
  <si>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</si>
  <si>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</si>
  <si>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</si>
  <si>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</si>
  <si>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</si>
  <si>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</si>
  <si>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</si>
  <si>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</si>
  <si>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</si>
  <si>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</si>
  <si>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</si>
  <si>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</si>
  <si>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</si>
  <si>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</si>
  <si>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</si>
  <si>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</si>
  <si>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</si>
  <si>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</si>
  <si>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</si>
  <si>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</si>
  <si>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</si>
  <si>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</si>
  <si>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</si>
  <si>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</si>
  <si>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</si>
  <si>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</si>
  <si>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</si>
  <si>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</si>
  <si>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</si>
  <si>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</si>
  <si>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</si>
  <si>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</si>
  <si>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</si>
  <si>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</si>
  <si>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</si>
  <si>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</si>
  <si>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</si>
  <si>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</si>
  <si>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</si>
  <si>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</si>
  <si>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</si>
  <si>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</si>
  <si>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</si>
  <si>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</si>
  <si>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</si>
  <si>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</si>
  <si>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</si>
  <si>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</si>
  <si>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</si>
  <si>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</si>
  <si>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</si>
  <si>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</si>
  <si>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</si>
  <si>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</si>
  <si>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</si>
  <si>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</si>
  <si>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</si>
  <si>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</si>
  <si>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</si>
  <si>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</si>
  <si>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</si>
  <si>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</si>
  <si>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</si>
  <si>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</si>
  <si>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</si>
  <si>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</si>
  <si>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</si>
  <si>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</si>
  <si>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</si>
  <si>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</si>
  <si>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</si>
  <si>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</si>
  <si>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</si>
  <si>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</si>
  <si>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</si>
  <si>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</si>
  <si>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</si>
  <si>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</si>
  <si>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</si>
  <si>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</si>
  <si>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</si>
  <si>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</si>
  <si>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</si>
  <si>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</si>
  <si>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</si>
  <si>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</si>
  <si>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</si>
  <si>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</si>
  <si>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</si>
  <si>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</si>
  <si>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</si>
  <si>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</si>
  <si>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</si>
  <si>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</si>
  <si>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</si>
  <si>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</si>
  <si>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</si>
  <si>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</si>
  <si>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</si>
  <si>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</si>
  <si>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</si>
  <si>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</si>
  <si>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</si>
  <si>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</si>
  <si>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</si>
  <si>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</si>
  <si>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</si>
  <si>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</si>
  <si>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</si>
  <si>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</si>
  <si>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</si>
  <si>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</si>
  <si>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</si>
  <si>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</si>
  <si>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</si>
  <si>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</si>
  <si>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</si>
  <si>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</si>
  <si>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</si>
  <si>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</si>
  <si>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</si>
  <si>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</si>
  <si>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</si>
  <si>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</si>
  <si>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</si>
  <si>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</si>
  <si>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</si>
  <si>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</si>
  <si>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</si>
  <si>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</si>
  <si>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</si>
  <si>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</si>
  <si>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</si>
  <si>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</si>
  <si>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</si>
  <si>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</si>
  <si>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</si>
  <si>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</si>
  <si>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</si>
  <si>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</si>
  <si>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</si>
  <si>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</si>
  <si>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</si>
  <si>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</si>
  <si>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</si>
  <si>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</si>
  <si>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</si>
  <si>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</si>
  <si>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</si>
  <si>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</si>
  <si>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</si>
  <si>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</si>
  <si>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</si>
  <si>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</si>
  <si>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</si>
  <si>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</si>
  <si>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</si>
  <si>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</si>
  <si>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</si>
  <si>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</si>
  <si>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</si>
  <si>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</si>
  <si>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</si>
  <si>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</si>
  <si>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</si>
  <si>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</si>
  <si>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</si>
  <si>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</si>
  <si>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</si>
  <si>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</si>
  <si>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</si>
  <si>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</si>
  <si>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</si>
  <si>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</si>
  <si>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</si>
  <si>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</si>
  <si>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</si>
  <si>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</si>
  <si>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</si>
  <si>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</si>
  <si>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</si>
  <si>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</si>
  <si>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</si>
  <si>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</si>
  <si>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</si>
  <si>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</si>
  <si>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</si>
  <si>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</si>
  <si>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</si>
  <si>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</si>
  <si>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</si>
  <si>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</si>
  <si>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</si>
  <si>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</si>
  <si>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</si>
  <si>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</si>
  <si>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</si>
  <si>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</si>
  <si>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</si>
  <si>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</si>
  <si>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</si>
  <si>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</si>
  <si>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</si>
  <si>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</si>
  <si>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</si>
  <si>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</si>
  <si>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</si>
  <si>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</si>
  <si>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</si>
  <si>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</si>
  <si>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</si>
  <si>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</si>
  <si>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</si>
  <si>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</si>
  <si>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</si>
  <si>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</si>
  <si>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</si>
  <si>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</si>
  <si>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</si>
  <si>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</si>
  <si>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</si>
  <si>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</si>
  <si>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</si>
  <si>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</si>
  <si>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</si>
  <si>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</si>
  <si>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</si>
  <si>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</si>
  <si>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</si>
  <si>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</si>
  <si>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</si>
  <si>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</si>
  <si>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</si>
  <si>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</si>
  <si>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</si>
  <si>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</si>
  <si>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</si>
  <si>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</si>
  <si>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</si>
  <si>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</si>
  <si>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</si>
  <si>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</si>
  <si>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</si>
  <si>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</si>
  <si>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</si>
  <si>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</si>
  <si>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</si>
  <si>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</si>
  <si>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</si>
  <si>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</si>
  <si>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</si>
  <si>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</si>
  <si>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</si>
  <si>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</si>
  <si>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</si>
  <si>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</si>
  <si>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</si>
  <si>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</si>
  <si>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</si>
  <si>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</si>
  <si>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</si>
  <si>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</si>
  <si>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</si>
  <si>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</si>
  <si>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</si>
  <si>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</si>
  <si>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</si>
  <si>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</si>
  <si>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</si>
  <si>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</si>
  <si>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</si>
  <si>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</si>
  <si>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</si>
  <si>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</si>
  <si>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</si>
  <si>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</si>
  <si>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</si>
  <si>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</si>
  <si>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</si>
  <si>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</si>
  <si>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</si>
  <si>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</si>
  <si>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</si>
  <si>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</si>
  <si>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</si>
  <si>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</si>
  <si>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</si>
  <si>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</si>
  <si>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</si>
  <si>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</si>
  <si>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</si>
  <si>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</si>
  <si>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</si>
  <si>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</si>
  <si>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</si>
  <si>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</si>
  <si>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</si>
  <si>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</si>
  <si>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</si>
  <si>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</si>
  <si>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</si>
  <si>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</si>
  <si>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</si>
  <si>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</si>
  <si>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</si>
  <si>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</si>
  <si>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</si>
  <si>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</si>
  <si>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</si>
  <si>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</si>
  <si>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</si>
  <si>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</si>
  <si>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</si>
  <si>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</si>
  <si>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</si>
  <si>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</si>
  <si>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</si>
  <si>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</si>
  <si>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</si>
  <si>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</si>
  <si>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</si>
  <si>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</si>
  <si>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</si>
  <si>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</si>
  <si>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</si>
  <si>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</si>
  <si>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</si>
  <si>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</si>
  <si>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</si>
  <si>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</si>
  <si>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</si>
  <si>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</si>
  <si>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</si>
  <si>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</si>
  <si>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</si>
  <si>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</si>
  <si>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</si>
  <si>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</si>
  <si>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</si>
  <si>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</si>
  <si>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</si>
  <si>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</si>
  <si>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</si>
  <si>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</si>
  <si>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</si>
  <si>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</si>
  <si>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</si>
  <si>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</si>
  <si>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</si>
  <si>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</si>
  <si>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</si>
  <si>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</si>
  <si>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</si>
  <si>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</si>
  <si>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</si>
  <si>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</si>
  <si>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</si>
  <si>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</si>
  <si>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</si>
  <si>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</si>
  <si>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</si>
  <si>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</si>
  <si>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</si>
  <si>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</si>
  <si>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</si>
  <si>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</si>
  <si>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</si>
  <si>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</si>
  <si>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</si>
  <si>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</si>
  <si>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</si>
  <si>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</si>
  <si>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</si>
  <si>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</si>
  <si>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</si>
  <si>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</si>
  <si>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</si>
  <si>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</si>
  <si>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</si>
  <si>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</si>
  <si>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</si>
  <si>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</si>
  <si>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</si>
  <si>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</si>
  <si>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</si>
  <si>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</si>
  <si>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</si>
  <si>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</si>
  <si>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</si>
  <si>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</si>
  <si>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</si>
  <si>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</si>
  <si>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</si>
  <si>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</si>
  <si>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</si>
  <si>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</si>
  <si>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</si>
  <si>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</si>
  <si>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</si>
  <si>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</si>
  <si>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</si>
  <si>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</si>
  <si>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</si>
  <si>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</si>
  <si>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</si>
  <si>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</si>
  <si>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</si>
  <si>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</si>
  <si>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</si>
  <si>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</si>
  <si>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</si>
  <si>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</si>
  <si>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</si>
  <si>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</si>
  <si>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</si>
  <si>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</si>
  <si>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</si>
  <si>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</si>
  <si>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</si>
  <si>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</si>
  <si>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</si>
  <si>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</si>
  <si>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</si>
  <si>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</si>
  <si>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</si>
  <si>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</si>
  <si>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</si>
  <si>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</si>
  <si>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</si>
  <si>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</si>
  <si>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</si>
  <si>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</si>
  <si>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</si>
  <si>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</si>
  <si>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</si>
  <si>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</si>
  <si>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</si>
  <si>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</si>
  <si>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</si>
  <si>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</si>
  <si>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</si>
  <si>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</si>
  <si>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</si>
  <si>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</si>
  <si>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</si>
  <si>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</si>
  <si>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</si>
  <si>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</si>
  <si>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</si>
  <si>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</si>
  <si>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</si>
  <si>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</si>
  <si>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</si>
  <si>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</si>
  <si>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</si>
  <si>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</si>
  <si>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</si>
  <si>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</si>
  <si>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</si>
  <si>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</si>
  <si>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</si>
  <si>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</si>
  <si>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</si>
  <si>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</si>
  <si>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</si>
  <si>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</si>
  <si>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</si>
  <si>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</si>
  <si>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</si>
  <si>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</si>
  <si>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</si>
  <si>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</si>
  <si>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</si>
  <si>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</si>
  <si>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</si>
  <si>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</si>
  <si>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</si>
  <si>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</si>
  <si>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</si>
  <si>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</si>
  <si>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</si>
  <si>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</si>
  <si>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</si>
  <si>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</si>
  <si>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</si>
  <si>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</si>
  <si>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</si>
  <si>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</si>
  <si>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</si>
  <si>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</si>
  <si>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</si>
  <si>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</si>
  <si>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</si>
  <si>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</si>
  <si>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</si>
  <si>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</si>
  <si>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</si>
  <si>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</si>
  <si>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</si>
  <si>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</si>
  <si>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</si>
  <si>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</si>
  <si>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</si>
  <si>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</si>
  <si>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</si>
  <si>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</si>
  <si>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</si>
  <si>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</si>
  <si>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</si>
  <si>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</si>
  <si>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</si>
  <si>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</si>
  <si>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</si>
  <si>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</si>
  <si>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</si>
  <si>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</si>
  <si>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</si>
  <si>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</si>
  <si>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</si>
  <si>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</si>
  <si>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</si>
  <si>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</si>
  <si>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</si>
  <si>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</si>
  <si>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</si>
  <si>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</si>
  <si>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</si>
  <si>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</si>
  <si>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</si>
  <si>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</si>
  <si>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</si>
  <si>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</si>
  <si>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</si>
  <si>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</si>
  <si>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</si>
  <si>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</si>
  <si>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</si>
  <si>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</si>
  <si>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</si>
  <si>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</si>
  <si>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</si>
  <si>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</si>
  <si>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</si>
  <si>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</si>
  <si>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</si>
  <si>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</si>
  <si>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</si>
  <si>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</si>
  <si>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</si>
  <si>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</si>
  <si>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</si>
  <si>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</si>
  <si>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</si>
  <si>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</si>
  <si>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</si>
  <si>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</si>
  <si>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</si>
  <si>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</si>
  <si>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</si>
  <si>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</si>
  <si>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</si>
  <si>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</si>
  <si>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</si>
  <si>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</si>
  <si>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</si>
  <si>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</si>
  <si>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</si>
  <si>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</si>
  <si>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</si>
  <si>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</si>
  <si>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</si>
  <si>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</si>
  <si>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</si>
  <si>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</si>
  <si>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</si>
  <si>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</si>
  <si>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</si>
  <si>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</si>
  <si>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</si>
  <si>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</si>
  <si>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</si>
  <si>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</si>
  <si>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</si>
  <si>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</si>
  <si>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</si>
  <si>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</si>
  <si>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</si>
  <si>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</si>
  <si>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</si>
  <si>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</si>
  <si>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</si>
  <si>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</si>
  <si>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</si>
  <si>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</si>
  <si>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</si>
  <si>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</si>
  <si>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</si>
  <si>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</si>
  <si>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</si>
  <si>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</si>
  <si>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</si>
  <si>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</si>
  <si>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</si>
  <si>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</si>
  <si>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</si>
  <si>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</si>
  <si>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</si>
  <si>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</si>
  <si>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</si>
  <si>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</si>
  <si>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</si>
  <si>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</si>
  <si>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</si>
  <si>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</si>
  <si>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</si>
  <si>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</si>
  <si>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</si>
  <si>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</si>
  <si>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</si>
  <si>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</si>
  <si>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</si>
  <si>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</si>
  <si>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</si>
  <si>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</si>
  <si>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</si>
  <si>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</si>
  <si>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</si>
  <si>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</si>
  <si>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</si>
  <si>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</si>
  <si>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</si>
  <si>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</si>
  <si>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</si>
  <si>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</si>
  <si>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</si>
  <si>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</si>
  <si>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</si>
  <si>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</si>
  <si>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</si>
  <si>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</si>
  <si>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</si>
  <si>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</si>
  <si>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</si>
  <si>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</si>
  <si>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</si>
  <si>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</si>
  <si>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</si>
  <si>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</si>
  <si>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</si>
  <si>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</si>
  <si>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</si>
  <si>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</si>
  <si>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</si>
  <si>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</si>
  <si>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</si>
  <si>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</si>
  <si>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</si>
  <si>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</si>
  <si>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</si>
  <si>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</si>
  <si>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</si>
  <si>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</si>
  <si>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</si>
  <si>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</si>
  <si>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</si>
  <si>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</si>
  <si>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</si>
  <si>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</si>
  <si>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</si>
  <si>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</si>
  <si>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</si>
  <si>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</si>
  <si>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</si>
  <si>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</si>
  <si>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</si>
  <si>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</si>
  <si>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</si>
  <si>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</si>
  <si>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</si>
  <si>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</si>
  <si>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</si>
  <si>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</si>
  <si>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</si>
  <si>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</si>
  <si>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</si>
  <si>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</si>
  <si>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</si>
  <si>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</si>
  <si>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</si>
  <si>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</si>
  <si>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</si>
  <si>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</si>
  <si>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</si>
  <si>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</si>
  <si>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</si>
  <si>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</si>
  <si>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</si>
  <si>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</si>
  <si>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</si>
  <si>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</si>
  <si>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</si>
  <si>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</si>
  <si>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</si>
  <si>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</si>
  <si>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</si>
  <si>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</si>
  <si>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</si>
  <si>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</si>
  <si>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</si>
  <si>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</si>
  <si>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</si>
  <si>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</si>
  <si>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</si>
  <si>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</si>
  <si>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</si>
  <si>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</si>
  <si>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</si>
  <si>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</si>
  <si>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</si>
  <si>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</si>
  <si>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</si>
  <si>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</si>
  <si>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</si>
  <si>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</si>
  <si>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</si>
  <si>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</si>
  <si>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</si>
  <si>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</si>
  <si>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</si>
  <si>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</si>
  <si>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</si>
  <si>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</si>
  <si>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</si>
  <si>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</si>
  <si>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</si>
  <si>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</si>
  <si>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</si>
  <si>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</si>
  <si>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</si>
  <si>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</si>
  <si>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</si>
  <si>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</si>
  <si>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</si>
  <si>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</si>
  <si>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</si>
  <si>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</si>
  <si>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</si>
  <si>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</si>
  <si>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</si>
  <si>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</si>
  <si>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</si>
  <si>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</si>
  <si>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</si>
  <si>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</si>
  <si>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</si>
  <si>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</si>
  <si>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</si>
  <si>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</si>
  <si>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</si>
  <si>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</si>
  <si>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</si>
  <si>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</si>
  <si>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</si>
  <si>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</si>
  <si>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</si>
  <si>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</si>
  <si>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</si>
  <si>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</si>
  <si>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</si>
  <si>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</si>
  <si>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</si>
  <si>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</si>
  <si>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</si>
  <si>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</si>
  <si>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</si>
  <si>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</si>
  <si>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</si>
  <si>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</si>
  <si>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</si>
  <si>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</si>
  <si>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</si>
  <si>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</si>
  <si>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</si>
  <si>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</si>
  <si>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</si>
  <si>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</si>
  <si>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</si>
  <si>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</si>
  <si>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</si>
  <si>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</si>
  <si>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</si>
  <si>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</si>
  <si>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</si>
  <si>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</si>
  <si>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</si>
  <si>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</si>
  <si>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</si>
  <si>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</si>
  <si>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</si>
  <si>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</si>
  <si>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</si>
  <si>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</si>
  <si>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</si>
  <si>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</si>
  <si>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</si>
  <si>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</si>
  <si>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</si>
  <si>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</si>
  <si>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</si>
  <si>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</si>
  <si>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</si>
  <si>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</si>
  <si>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</si>
  <si>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</si>
  <si>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</si>
  <si>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</si>
  <si>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</si>
  <si>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</si>
  <si>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</si>
  <si>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</si>
  <si>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</si>
  <si>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</si>
  <si>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</si>
  <si>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</si>
  <si>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</si>
  <si>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</si>
  <si>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</si>
  <si>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</si>
  <si>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</si>
  <si>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</si>
  <si>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</si>
  <si>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</si>
  <si>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</si>
  <si>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</si>
  <si>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</si>
  <si>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</si>
  <si>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</si>
  <si>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</si>
  <si>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</si>
  <si>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</si>
  <si>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</si>
  <si>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</si>
  <si>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</si>
  <si>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</si>
  <si>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</si>
  <si>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</si>
  <si>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</si>
  <si>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</si>
  <si>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</si>
  <si>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</si>
  <si>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</si>
  <si>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</si>
  <si>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</si>
  <si>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</si>
  <si>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</si>
  <si>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</si>
  <si>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</si>
  <si>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</si>
  <si>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</si>
  <si>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</si>
  <si>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</si>
  <si>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</si>
  <si>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</si>
  <si>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</si>
  <si>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</si>
  <si>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</si>
  <si>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</si>
  <si>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</si>
  <si>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</si>
  <si>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</si>
  <si>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</si>
  <si>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</si>
  <si>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</si>
  <si>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</si>
  <si>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</si>
  <si>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</si>
  <si>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</si>
  <si>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</si>
  <si>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</si>
  <si>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</si>
  <si>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</si>
  <si>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</si>
  <si>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</si>
  <si>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</si>
  <si>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</si>
  <si>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</si>
  <si>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</si>
  <si>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</si>
  <si>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</si>
  <si>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</si>
  <si>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</si>
  <si>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</si>
  <si>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</si>
  <si>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</si>
  <si>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</si>
  <si>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</si>
  <si>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</si>
  <si>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</si>
  <si>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</si>
  <si>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</si>
  <si>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</si>
  <si>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</si>
  <si>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</si>
  <si>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</si>
  <si>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</si>
  <si>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</si>
  <si>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</si>
  <si>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</si>
  <si>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</si>
  <si>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</si>
  <si>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</si>
  <si>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</si>
  <si>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</si>
  <si>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</si>
  <si>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</si>
  <si>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</si>
  <si>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</si>
  <si>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</si>
  <si>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</si>
  <si>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</si>
  <si>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</si>
  <si>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</si>
  <si>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</si>
  <si>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</si>
  <si>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</si>
  <si>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</si>
  <si>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</si>
  <si>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</si>
  <si>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</si>
  <si>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</si>
  <si>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</si>
  <si>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</si>
  <si>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</si>
  <si>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</si>
  <si>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</si>
  <si>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</si>
  <si>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</si>
  <si>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</si>
  <si>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</si>
  <si>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</si>
  <si>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</si>
  <si>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</si>
  <si>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</si>
  <si>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</si>
  <si>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</si>
  <si>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</si>
  <si>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</si>
  <si>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</si>
  <si>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</si>
  <si>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</si>
  <si>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</si>
  <si>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</si>
  <si>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</si>
  <si>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</si>
  <si>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</si>
  <si>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</si>
  <si>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</si>
  <si>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</si>
  <si>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</si>
  <si>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</si>
  <si>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</si>
  <si>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</si>
  <si>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</si>
  <si>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</si>
  <si>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</si>
  <si>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</si>
  <si>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</si>
  <si>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</si>
  <si>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</si>
  <si>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</si>
  <si>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</si>
  <si>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</si>
  <si>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</si>
  <si>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</si>
  <si>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</si>
  <si>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</si>
  <si>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</si>
  <si>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</si>
  <si>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</si>
  <si>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</si>
  <si>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</si>
  <si>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</si>
  <si>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</si>
  <si>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</si>
  <si>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</si>
  <si>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</si>
  <si>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</si>
  <si>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</si>
  <si>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</si>
  <si>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</si>
  <si>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</si>
  <si>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</si>
  <si>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</si>
  <si>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</si>
  <si>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</si>
  <si>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</si>
  <si>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</si>
  <si>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</si>
  <si>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</si>
  <si>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</si>
  <si>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</si>
  <si>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</si>
  <si>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</si>
  <si>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</si>
  <si>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</si>
  <si>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</si>
  <si>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</si>
  <si>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</si>
  <si>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</si>
  <si>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</si>
  <si>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</si>
  <si>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</si>
  <si>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</si>
  <si>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</si>
  <si>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</si>
  <si>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</si>
  <si>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</si>
  <si>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</si>
  <si>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</si>
  <si>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</si>
  <si>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</si>
  <si>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</si>
  <si>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</si>
  <si>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</si>
  <si>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</si>
  <si>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</si>
  <si>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</si>
  <si>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</si>
  <si>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</si>
  <si>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</si>
  <si>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</si>
  <si>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</si>
  <si>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</si>
  <si>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</si>
  <si>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</si>
  <si>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</si>
  <si>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</si>
  <si>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</si>
  <si>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</si>
  <si>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</si>
  <si>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</si>
  <si>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</si>
  <si>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</si>
  <si>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</si>
  <si>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</si>
  <si>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</si>
  <si>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</si>
  <si>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</si>
  <si>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</si>
  <si>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</si>
  <si>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</si>
  <si>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</si>
  <si>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</si>
  <si>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</si>
  <si>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</si>
  <si>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</si>
  <si>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</si>
  <si>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</si>
  <si>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</si>
  <si>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</si>
  <si>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</si>
  <si>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</si>
  <si>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</si>
  <si>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</si>
  <si>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</si>
  <si>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</si>
  <si>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</si>
  <si>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</si>
  <si>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</si>
  <si>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</si>
  <si>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</si>
  <si>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</si>
  <si>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</si>
  <si>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</si>
  <si>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</si>
  <si>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</si>
  <si>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</si>
  <si>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</si>
  <si>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</si>
  <si>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</si>
  <si>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</si>
  <si>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</si>
  <si>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</si>
  <si>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</si>
  <si>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</si>
  <si>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</si>
  <si>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</si>
  <si>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</si>
  <si>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</si>
  <si>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</si>
  <si>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</si>
  <si>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</si>
  <si>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</si>
  <si>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</si>
  <si>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</si>
  <si>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</si>
  <si>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</si>
  <si>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</si>
  <si>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</si>
  <si>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</si>
  <si>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</si>
  <si>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</si>
  <si>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</si>
  <si>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</si>
  <si>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</si>
  <si>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</si>
  <si>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</si>
  <si>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</si>
  <si>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</si>
  <si>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</si>
  <si>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</si>
  <si>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</si>
  <si>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</si>
  <si>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</si>
  <si>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</si>
  <si>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</si>
  <si>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</si>
  <si>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</si>
  <si>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</si>
  <si>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</si>
  <si>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</si>
  <si>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</si>
  <si>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</si>
  <si>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</si>
  <si>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</si>
  <si>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</si>
  <si>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</si>
  <si>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</si>
  <si>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</si>
  <si>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</si>
  <si>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</si>
  <si>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</si>
  <si>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</si>
  <si>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</si>
  <si>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</si>
  <si>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</si>
  <si>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</si>
  <si>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</si>
  <si>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</si>
  <si>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</si>
  <si>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</si>
  <si>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</si>
  <si>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</si>
  <si>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</si>
  <si>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</si>
  <si>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</si>
  <si>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</si>
  <si>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</si>
  <si>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</si>
  <si>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</si>
  <si>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</si>
  <si>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</si>
  <si>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</si>
  <si>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</si>
  <si>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</si>
  <si>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</si>
  <si>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</si>
  <si>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</si>
  <si>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</si>
  <si>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</si>
  <si>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</si>
  <si>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</si>
  <si>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</si>
  <si>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</si>
  <si>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</si>
  <si>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</si>
  <si>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</si>
  <si>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</si>
  <si>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</si>
  <si>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</si>
  <si>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</si>
  <si>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</si>
  <si>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</si>
  <si>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</si>
  <si>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</si>
  <si>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</si>
  <si>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</si>
  <si>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</si>
  <si>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</si>
  <si>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</si>
  <si>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</si>
  <si>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</si>
  <si>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</si>
  <si>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</si>
  <si>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</si>
  <si>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</si>
  <si>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</si>
  <si>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</si>
  <si>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</si>
  <si>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</si>
  <si>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</si>
  <si>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</si>
  <si>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</si>
  <si>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</si>
  <si>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</si>
  <si>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</si>
  <si>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</si>
  <si>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</si>
  <si>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</si>
  <si>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</si>
  <si>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</si>
  <si>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</si>
  <si>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</si>
  <si>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</si>
  <si>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</si>
  <si>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</si>
  <si>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</si>
  <si>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</si>
  <si>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</si>
  <si>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</si>
  <si>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</si>
  <si>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</si>
  <si>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</si>
  <si>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</si>
  <si>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</si>
  <si>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</si>
  <si>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</si>
  <si>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</si>
  <si>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</si>
  <si>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</si>
  <si>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</si>
  <si>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</si>
  <si>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</si>
  <si>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</si>
  <si>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</si>
  <si>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</si>
  <si>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</si>
  <si>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</si>
  <si>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</si>
  <si>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</si>
  <si>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</si>
  <si>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</si>
  <si>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</si>
  <si>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</si>
  <si>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</si>
  <si>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</si>
  <si>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</si>
  <si>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</si>
  <si>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</si>
  <si>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</si>
  <si>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</si>
  <si>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</si>
  <si>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</si>
  <si>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</si>
  <si>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</si>
  <si>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</si>
  <si>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</si>
  <si>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</si>
  <si>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</si>
  <si>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</si>
  <si>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</si>
  <si>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</si>
  <si>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</si>
  <si>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</si>
  <si>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</si>
  <si>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</si>
  <si>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</si>
  <si>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</si>
  <si>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</si>
  <si>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</si>
  <si>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</si>
  <si>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</si>
  <si>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</si>
  <si>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</si>
  <si>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</si>
  <si>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</si>
  <si>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</si>
  <si>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</si>
  <si>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</si>
  <si>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</si>
  <si>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</si>
  <si>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</si>
  <si>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</si>
  <si>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</si>
  <si>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</si>
  <si>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</si>
  <si>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</si>
  <si>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</si>
  <si>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</si>
  <si>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</si>
  <si>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</si>
  <si>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</si>
  <si>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</si>
  <si>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</si>
  <si>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</si>
  <si>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</si>
  <si>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</si>
  <si>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</si>
  <si>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</si>
  <si>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</si>
  <si>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</si>
  <si>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</si>
  <si>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</si>
  <si>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</si>
  <si>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</si>
  <si>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</si>
  <si>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</si>
  <si>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</si>
  <si>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</si>
  <si>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</si>
  <si>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</si>
  <si>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</si>
  <si>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</si>
  <si>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</si>
  <si>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</si>
  <si>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</si>
  <si>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</si>
  <si>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</si>
  <si>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</si>
  <si>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</si>
  <si>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</si>
  <si>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</si>
  <si>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</si>
  <si>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</si>
  <si>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</si>
  <si>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</si>
  <si>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</si>
  <si>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</si>
  <si>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</si>
  <si>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</si>
  <si>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</si>
  <si>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</si>
  <si>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</si>
  <si>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</si>
  <si>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</si>
  <si>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</si>
  <si>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</si>
  <si>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</si>
  <si>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</si>
  <si>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</si>
  <si>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</si>
  <si>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</si>
  <si>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</si>
  <si>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</si>
  <si>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</si>
  <si>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</si>
  <si>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</si>
  <si>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</si>
  <si>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</si>
  <si>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</si>
  <si>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</si>
  <si>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</si>
  <si>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</si>
  <si>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</si>
  <si>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</si>
  <si>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</si>
  <si>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</si>
  <si>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</si>
  <si>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</si>
  <si>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</si>
  <si>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</si>
  <si>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</si>
  <si>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</si>
  <si>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</si>
  <si>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</si>
  <si>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</si>
  <si>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</si>
  <si>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</si>
  <si>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</si>
  <si>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</si>
  <si>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</si>
  <si>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</si>
  <si>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</si>
  <si>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</si>
  <si>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</si>
  <si>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</si>
  <si>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</si>
  <si>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</si>
  <si>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</si>
  <si>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</si>
  <si>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</si>
  <si>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</si>
  <si>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</si>
  <si>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</si>
  <si>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</si>
  <si>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</si>
  <si>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</si>
  <si>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</si>
  <si>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</si>
  <si>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</si>
  <si>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</si>
  <si>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</si>
  <si>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</si>
  <si>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</si>
  <si>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</si>
  <si>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</si>
  <si>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</si>
  <si>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</si>
  <si>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</si>
  <si>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</si>
  <si>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</si>
  <si>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</si>
  <si>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</si>
  <si>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</si>
  <si>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</si>
  <si>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</si>
  <si>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</si>
  <si>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</si>
  <si>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</si>
  <si>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</si>
  <si>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</si>
  <si>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</si>
  <si>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</si>
  <si>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</si>
  <si>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</si>
  <si>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</si>
  <si>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</si>
  <si>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</si>
  <si>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</si>
  <si>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</si>
  <si>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</si>
  <si>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</si>
  <si>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</si>
  <si>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</si>
  <si>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</si>
  <si>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</si>
  <si>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</si>
  <si>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</si>
  <si>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</si>
  <si>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</si>
  <si>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</si>
  <si>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</si>
  <si>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</si>
  <si>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</si>
  <si>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</si>
  <si>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</si>
  <si>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</si>
  <si>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</si>
  <si>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</si>
  <si>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</si>
  <si>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</si>
  <si>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</si>
  <si>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</si>
  <si>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</si>
  <si>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</si>
  <si>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</si>
  <si>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</si>
  <si>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</si>
  <si>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</si>
  <si>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</si>
  <si>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</si>
  <si>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</si>
  <si>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</si>
  <si>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</si>
  <si>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</si>
  <si>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</si>
  <si>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</si>
  <si>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</si>
  <si>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</si>
  <si>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</si>
  <si>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</si>
  <si>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</si>
  <si>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</si>
  <si>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</si>
  <si>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</si>
  <si>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</si>
  <si>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</si>
  <si>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</si>
  <si>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</si>
  <si>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</si>
  <si>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</si>
  <si>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</si>
  <si>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</si>
  <si>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</si>
  <si>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</si>
  <si>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</si>
  <si>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</si>
  <si>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</si>
  <si>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</si>
  <si>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</si>
  <si>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</si>
  <si>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</si>
  <si>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</si>
  <si>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</si>
  <si>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</si>
  <si>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</si>
  <si>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</si>
  <si>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</si>
  <si>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</si>
  <si>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</si>
  <si>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</si>
  <si>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</si>
  <si>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</si>
  <si>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</si>
  <si>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</si>
  <si>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</si>
  <si>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</si>
  <si>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</si>
  <si>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</si>
  <si>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</si>
  <si>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</si>
  <si>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</si>
  <si>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</si>
  <si>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</si>
  <si>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</si>
  <si>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</si>
  <si>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</si>
  <si>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</si>
  <si>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</si>
  <si>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</si>
  <si>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</si>
  <si>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</si>
  <si>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</si>
  <si>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</si>
  <si>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</si>
  <si>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</si>
  <si>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</si>
  <si>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</si>
  <si>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</si>
  <si>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</si>
  <si>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</si>
  <si>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</si>
  <si>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</si>
  <si>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</si>
  <si>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</si>
  <si>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</si>
  <si>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</si>
  <si>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</si>
  <si>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</si>
  <si>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</si>
  <si>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</si>
  <si>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</si>
  <si>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</si>
  <si>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</si>
  <si>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</si>
  <si>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</si>
  <si>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</si>
  <si>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</si>
  <si>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</si>
  <si>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</si>
  <si>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</si>
  <si>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</si>
  <si>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</si>
  <si>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</si>
  <si>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</si>
  <si>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</si>
  <si>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</si>
  <si>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</si>
  <si>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</si>
  <si>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</si>
  <si>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</si>
  <si>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</si>
  <si>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</si>
  <si>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</si>
  <si>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</si>
  <si>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</si>
  <si>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</si>
  <si>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</si>
  <si>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</si>
  <si>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</si>
  <si>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</si>
  <si>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</si>
  <si>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</si>
  <si>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</si>
  <si>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</si>
  <si>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</si>
  <si>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</si>
  <si>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</si>
  <si>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</si>
  <si>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</si>
  <si>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</si>
  <si>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</si>
  <si>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</si>
  <si>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</si>
  <si>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</si>
  <si>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</si>
  <si>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</si>
  <si>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</si>
  <si>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</si>
  <si>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</si>
  <si>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</si>
  <si>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</si>
  <si>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</si>
  <si>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</si>
  <si>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</si>
  <si>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</si>
  <si>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</si>
  <si>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</si>
  <si>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</si>
  <si>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</si>
  <si>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</si>
  <si>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</si>
  <si>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</si>
  <si>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</si>
  <si>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</si>
  <si>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</si>
  <si>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</si>
  <si>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</si>
  <si>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</si>
  <si>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</si>
  <si>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</si>
  <si>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</si>
  <si>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</si>
  <si>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</si>
  <si>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</si>
  <si>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</si>
  <si>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</si>
  <si>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</si>
  <si>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</si>
  <si>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</si>
  <si>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</si>
  <si>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</si>
  <si>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</si>
  <si>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</si>
  <si>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</si>
  <si>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</si>
  <si>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</si>
  <si>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</si>
  <si>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</si>
  <si>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</si>
  <si>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</si>
  <si>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</si>
  <si>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</si>
  <si>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</si>
  <si>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</si>
  <si>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</si>
  <si>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</si>
  <si>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</si>
  <si>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</si>
  <si>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</si>
  <si>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</si>
  <si>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</si>
  <si>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</si>
  <si>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</si>
  <si>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</si>
  <si>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</si>
  <si>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</si>
  <si>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</si>
  <si>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</si>
  <si>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</si>
  <si>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</si>
  <si>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</si>
  <si>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</si>
  <si>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</si>
  <si>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</si>
  <si>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</si>
  <si>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</si>
  <si>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</si>
  <si>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</si>
  <si>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</si>
  <si>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</si>
  <si>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</si>
  <si>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</si>
  <si>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</si>
  <si>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</si>
  <si>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</si>
  <si>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</si>
  <si>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</si>
  <si>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</si>
  <si>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</si>
  <si>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</si>
  <si>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</si>
  <si>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</si>
  <si>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</si>
  <si>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</si>
  <si>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</si>
  <si>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</si>
  <si>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</si>
  <si>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</si>
  <si>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</si>
  <si>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</si>
  <si>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</si>
  <si>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</si>
  <si>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</si>
  <si>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</si>
  <si>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</si>
  <si>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</si>
  <si>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</si>
  <si>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</si>
  <si>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</si>
  <si>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</si>
  <si>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</si>
  <si>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</si>
  <si>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</si>
  <si>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</si>
  <si>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</si>
  <si>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</si>
  <si>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</si>
  <si>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</si>
  <si>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</si>
  <si>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</si>
  <si>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</si>
  <si>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</si>
  <si>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</si>
  <si>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</si>
  <si>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</si>
  <si>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</si>
  <si>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</si>
  <si>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</si>
  <si>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</si>
  <si>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</si>
  <si>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</si>
  <si>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</si>
  <si>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</si>
  <si>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</si>
  <si>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</si>
  <si>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</si>
  <si>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</si>
  <si>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</si>
  <si>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</si>
  <si>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</si>
  <si>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</si>
  <si>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</si>
  <si>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</si>
  <si>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</si>
  <si>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</si>
  <si>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</si>
  <si>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</si>
  <si>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</si>
  <si>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</si>
  <si>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</si>
  <si>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</si>
  <si>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</si>
  <si>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</si>
  <si>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</si>
  <si>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</si>
  <si>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</si>
  <si>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</si>
  <si>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</si>
  <si>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</si>
  <si>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</si>
  <si>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</si>
  <si>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</si>
  <si>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</si>
  <si>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</si>
  <si>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</si>
  <si>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</si>
  <si>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</si>
  <si>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</si>
  <si>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</si>
  <si>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</si>
  <si>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</si>
  <si>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</si>
  <si>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</si>
  <si>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</si>
  <si>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</si>
  <si>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</si>
  <si>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</si>
  <si>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</si>
  <si>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</si>
  <si>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</si>
  <si>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</si>
  <si>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</si>
  <si>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</si>
  <si>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</si>
  <si>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</si>
  <si>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</si>
  <si>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</si>
  <si>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</si>
  <si>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</si>
  <si>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</si>
  <si>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</si>
  <si>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</si>
  <si>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</si>
  <si>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</si>
  <si>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</si>
  <si>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</si>
  <si>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</si>
  <si>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</si>
  <si>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</si>
  <si>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</si>
  <si>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</si>
  <si>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</si>
  <si>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</si>
  <si>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</si>
  <si>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</si>
  <si>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</si>
  <si>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</si>
  <si>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</si>
  <si>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</si>
  <si>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</si>
  <si>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</si>
  <si>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</si>
  <si>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</si>
  <si>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</si>
  <si>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</si>
  <si>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</si>
  <si>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</si>
  <si>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</si>
  <si>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</si>
  <si>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</si>
  <si>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</si>
  <si>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</si>
  <si>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</si>
  <si>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</si>
  <si>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</si>
  <si>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</si>
  <si>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</si>
  <si>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</si>
  <si>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</si>
  <si>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</si>
  <si>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</si>
  <si>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</si>
  <si>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</si>
  <si>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</si>
  <si>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</si>
  <si>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</si>
  <si>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</si>
  <si>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</si>
  <si>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</si>
  <si>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</si>
  <si>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</si>
  <si>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</si>
  <si>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</si>
  <si>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</si>
  <si>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</si>
  <si>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</si>
  <si>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</si>
  <si>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</si>
  <si>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</si>
  <si>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</si>
  <si>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</si>
  <si>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</si>
  <si>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</si>
  <si>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</si>
  <si>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</si>
  <si>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</si>
  <si>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</si>
  <si>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</si>
  <si>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</si>
  <si>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</si>
  <si>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</si>
  <si>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</si>
  <si>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</si>
  <si>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</si>
  <si>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</si>
  <si>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</si>
  <si>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</si>
  <si>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</si>
  <si>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</si>
  <si>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</si>
  <si>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</si>
  <si>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</si>
  <si>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</si>
  <si>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</si>
  <si>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</si>
  <si>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</si>
  <si>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</si>
  <si>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</si>
  <si>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</si>
  <si>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</si>
  <si>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</si>
  <si>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</si>
  <si>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</si>
  <si>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</si>
  <si>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</si>
  <si>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</si>
  <si>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</si>
  <si>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</si>
  <si>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</si>
  <si>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</si>
  <si>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</si>
  <si>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</si>
  <si>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</si>
  <si>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</si>
  <si>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</si>
  <si>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</si>
  <si>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</si>
  <si>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</si>
  <si>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</si>
  <si>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</si>
  <si>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</si>
  <si>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</si>
  <si>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</si>
  <si>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</si>
  <si>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</si>
  <si>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</si>
  <si>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</si>
  <si>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</si>
  <si>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</si>
  <si>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</si>
  <si>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</si>
  <si>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</si>
  <si>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</si>
  <si>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</si>
  <si>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</si>
  <si>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</si>
  <si>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</si>
  <si>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</si>
  <si>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</si>
  <si>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</si>
  <si>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</si>
  <si>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</si>
  <si>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</si>
  <si>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</si>
  <si>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</si>
  <si>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</si>
  <si>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</si>
  <si>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</si>
  <si>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</si>
  <si>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</si>
  <si>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</si>
  <si>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</si>
  <si>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</si>
  <si>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</si>
  <si>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</si>
  <si>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</si>
  <si>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</si>
  <si>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</si>
  <si>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</si>
  <si>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</si>
  <si>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</si>
  <si>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</si>
  <si>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</si>
  <si>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</si>
  <si>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</si>
  <si>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</si>
  <si>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</si>
  <si>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</si>
  <si>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</si>
  <si>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</si>
  <si>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</si>
  <si>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</si>
  <si>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</si>
  <si>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</si>
  <si>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</si>
  <si>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</si>
  <si>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</si>
  <si>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</si>
  <si>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</si>
  <si>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</si>
  <si>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</si>
  <si>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</si>
  <si>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</si>
  <si>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</si>
  <si>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</si>
  <si>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</si>
  <si>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</si>
  <si>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</si>
  <si>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</si>
  <si>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</si>
  <si>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</si>
  <si>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</si>
  <si>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</si>
  <si>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</si>
  <si>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</si>
  <si>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</si>
  <si>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</si>
  <si>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</si>
  <si>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</si>
  <si>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</si>
  <si>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</si>
  <si>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</si>
  <si>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</si>
  <si>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</si>
  <si>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</si>
  <si>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</si>
  <si>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</si>
  <si>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</si>
  <si>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</si>
  <si>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</si>
  <si>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</si>
  <si>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</si>
  <si>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</si>
  <si>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</si>
  <si>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</si>
  <si>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</si>
  <si>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</si>
  <si>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</si>
  <si>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</si>
  <si>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</si>
  <si>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</si>
  <si>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</si>
  <si>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</si>
  <si>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</si>
  <si>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</si>
  <si>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</si>
  <si>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</si>
  <si>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</si>
  <si>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</si>
  <si>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</si>
  <si>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</si>
  <si>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</si>
  <si>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</si>
  <si>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</si>
  <si>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</si>
  <si>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</si>
  <si>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</si>
  <si>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</si>
  <si>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</si>
  <si>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</si>
  <si>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</si>
  <si>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</si>
  <si>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</si>
  <si>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</si>
  <si>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</si>
  <si>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</si>
  <si>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</si>
  <si>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</si>
  <si>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</si>
  <si>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</si>
  <si>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</si>
  <si>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</si>
  <si>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</si>
  <si>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</si>
  <si>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</si>
  <si>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</si>
  <si>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</si>
  <si>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</si>
  <si>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</si>
  <si>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</si>
  <si>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</si>
  <si>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</si>
  <si>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</si>
  <si>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</si>
  <si>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</si>
  <si>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</si>
  <si>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</si>
  <si>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</si>
  <si>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</si>
  <si>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</si>
  <si>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</si>
  <si>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</si>
  <si>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</si>
  <si>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</si>
  <si>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</si>
  <si>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</si>
  <si>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</si>
  <si>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</si>
  <si>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</si>
  <si>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</si>
  <si>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</si>
  <si>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</si>
  <si>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</si>
  <si>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</si>
  <si>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</si>
  <si>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</si>
  <si>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</si>
  <si>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</si>
  <si>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</si>
  <si>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</si>
  <si>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</si>
  <si>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</si>
  <si>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</si>
  <si>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</si>
  <si>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</si>
  <si>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</si>
  <si>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</si>
  <si>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</si>
  <si>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</si>
  <si>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</si>
  <si>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</si>
  <si>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</si>
  <si>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</si>
  <si>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</si>
  <si>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</si>
  <si>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</si>
  <si>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</si>
  <si>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</si>
  <si>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</si>
  <si>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</si>
  <si>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</si>
  <si>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</si>
  <si>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</si>
  <si>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</si>
  <si>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</si>
  <si>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</si>
  <si>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</si>
  <si>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</si>
  <si>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</si>
  <si>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</si>
  <si>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</si>
  <si>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</si>
  <si>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</si>
  <si>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</si>
  <si>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</si>
  <si>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</si>
  <si>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</si>
  <si>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</si>
  <si>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</si>
  <si>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</si>
  <si>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</si>
  <si>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</si>
  <si>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</si>
  <si>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</si>
  <si>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</si>
  <si>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</si>
  <si>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</si>
  <si>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</si>
  <si>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</si>
  <si>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</si>
  <si>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</si>
  <si>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</si>
  <si>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</si>
  <si>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</si>
  <si>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</si>
  <si>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</si>
  <si>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</si>
  <si>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</si>
  <si>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</si>
  <si>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</si>
  <si>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</si>
  <si>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</si>
  <si>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</si>
  <si>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</si>
  <si>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</si>
  <si>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</si>
  <si>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</si>
  <si>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</si>
  <si>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</si>
  <si>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</si>
  <si>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</si>
  <si>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</si>
  <si>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</si>
  <si>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</si>
  <si>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</si>
  <si>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</si>
  <si>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</si>
  <si>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</si>
  <si>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</si>
  <si>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</si>
  <si>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</si>
  <si>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</si>
  <si>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</si>
  <si>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</si>
  <si>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</si>
  <si>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</si>
  <si>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</si>
  <si>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</si>
  <si>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</si>
  <si>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</si>
  <si>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</si>
  <si>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</si>
  <si>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</si>
  <si>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</si>
  <si>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</si>
  <si>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</si>
  <si>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</si>
  <si>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</si>
  <si>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</si>
  <si>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</si>
  <si>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</si>
  <si>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</si>
  <si>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</si>
  <si>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</si>
  <si>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</si>
  <si>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</si>
  <si>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</si>
  <si>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</si>
  <si>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</si>
  <si>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</si>
  <si>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</si>
  <si>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</si>
  <si>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</si>
  <si>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</si>
  <si>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</si>
  <si>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</si>
  <si>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</si>
  <si>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</si>
  <si>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</si>
  <si>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</si>
  <si>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</si>
  <si>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</si>
  <si>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</si>
  <si>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</si>
  <si>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</si>
  <si>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</si>
  <si>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</si>
  <si>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</si>
  <si>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</si>
  <si>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</si>
  <si>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</si>
  <si>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</si>
  <si>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</si>
  <si>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</si>
  <si>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</si>
  <si>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</si>
  <si>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</si>
  <si>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</si>
  <si>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</si>
  <si>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</si>
  <si>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</si>
  <si>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</si>
  <si>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</si>
  <si>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</si>
  <si>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</si>
  <si>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</si>
  <si>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</si>
  <si>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</si>
  <si>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</si>
  <si>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</si>
  <si>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</si>
  <si>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</si>
  <si>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</si>
  <si>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</si>
  <si>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</si>
  <si>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</si>
  <si>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</si>
  <si>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</si>
  <si>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</si>
  <si>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</si>
  <si>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</si>
  <si>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</si>
  <si>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</si>
  <si>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</si>
  <si>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</si>
  <si>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</si>
  <si>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</si>
  <si>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</si>
  <si>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</si>
  <si>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</si>
  <si>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</si>
  <si>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</si>
  <si>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</si>
  <si>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</si>
  <si>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</si>
  <si>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</si>
  <si>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</si>
  <si>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</si>
  <si>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</si>
  <si>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</si>
  <si>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</si>
  <si>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</si>
  <si>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</si>
  <si>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</si>
  <si>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</si>
  <si>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</si>
  <si>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</si>
  <si>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</si>
  <si>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</si>
  <si>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</si>
  <si>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</si>
  <si>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</si>
  <si>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</si>
  <si>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</si>
  <si>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</si>
  <si>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</si>
  <si>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</si>
  <si>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</si>
  <si>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</si>
  <si>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</si>
  <si>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</si>
  <si>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</si>
  <si>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</si>
  <si>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</si>
  <si>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</si>
  <si>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</si>
  <si>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</si>
  <si>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</si>
  <si>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</si>
  <si>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</si>
  <si>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</si>
  <si>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</si>
  <si>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</si>
  <si>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</si>
  <si>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</si>
  <si>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</si>
  <si>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</si>
  <si>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</si>
  <si>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</si>
  <si>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</si>
  <si>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</si>
  <si>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</si>
  <si>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</si>
  <si>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</si>
  <si>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</si>
  <si>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</si>
  <si>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</si>
  <si>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</si>
  <si>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</si>
  <si>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</si>
  <si>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</si>
  <si>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</si>
  <si>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</si>
  <si>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</si>
  <si>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</si>
  <si>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</si>
  <si>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</si>
  <si>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</si>
  <si>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</si>
  <si>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</si>
  <si>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</si>
  <si>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</si>
  <si>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</si>
  <si>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</si>
  <si>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</si>
  <si>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</si>
  <si>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</si>
  <si>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</si>
  <si>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</si>
  <si>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</si>
  <si>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</si>
  <si>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</si>
  <si>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</si>
  <si>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</si>
  <si>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</si>
  <si>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</si>
  <si>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</si>
  <si>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</si>
  <si>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</si>
  <si>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</si>
  <si>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</si>
  <si>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</si>
  <si>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</si>
  <si>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</si>
  <si>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</si>
  <si>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</si>
  <si>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</si>
  <si>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</si>
  <si>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</si>
  <si>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</si>
  <si>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</si>
  <si>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</si>
  <si>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</si>
  <si>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</si>
  <si>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</si>
  <si>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</si>
  <si>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</si>
  <si>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</si>
  <si>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</si>
  <si>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</si>
  <si>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</si>
  <si>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</si>
  <si>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</si>
  <si>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</si>
  <si>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</si>
  <si>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</si>
  <si>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</si>
  <si>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</si>
  <si>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</si>
  <si>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</si>
  <si>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</si>
  <si>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</si>
  <si>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</si>
  <si>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</si>
  <si>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</si>
  <si>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</si>
  <si>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</si>
  <si>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</si>
  <si>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</si>
  <si>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</si>
  <si>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</si>
  <si>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</si>
  <si>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</si>
  <si>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</si>
  <si>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</si>
  <si>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</si>
  <si>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</si>
  <si>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</si>
  <si>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</si>
  <si>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</si>
  <si>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</si>
  <si>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</si>
  <si>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</si>
  <si>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</si>
  <si>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</si>
  <si>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</si>
  <si>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</si>
  <si>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</si>
  <si>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</si>
  <si>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</si>
  <si>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</si>
  <si>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</si>
  <si>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</si>
  <si>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</si>
  <si>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</si>
  <si>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</si>
  <si>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</si>
  <si>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</si>
  <si>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</si>
  <si>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</si>
  <si>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</si>
  <si>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</si>
  <si>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</si>
  <si>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</si>
  <si>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</si>
  <si>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</si>
  <si>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</si>
  <si>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</si>
  <si>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</si>
  <si>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</si>
  <si>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</si>
  <si>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</si>
  <si>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</si>
  <si>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</si>
  <si>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</si>
  <si>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</si>
  <si>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</si>
  <si>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</si>
  <si>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</si>
  <si>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</si>
  <si>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</si>
  <si>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</si>
  <si>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</si>
  <si>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</si>
  <si>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</si>
  <si>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</si>
  <si>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</si>
  <si>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</si>
  <si>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</si>
  <si>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</si>
  <si>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</si>
  <si>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</si>
  <si>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</si>
  <si>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</si>
  <si>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</si>
  <si>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</si>
  <si>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</si>
  <si>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</si>
  <si>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</si>
  <si>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</si>
  <si>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</si>
  <si>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</si>
  <si>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</si>
  <si>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</si>
  <si>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</si>
  <si>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</si>
  <si>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</si>
  <si>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</si>
  <si>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</si>
  <si>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</si>
  <si>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</si>
  <si>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</si>
  <si>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</si>
  <si>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</si>
  <si>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</si>
  <si>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</si>
  <si>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</si>
  <si>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</si>
  <si>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</si>
  <si>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</si>
  <si>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</si>
  <si>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</si>
  <si>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</si>
  <si>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</si>
  <si>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</si>
  <si>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</si>
  <si>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</si>
  <si>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</si>
  <si>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</si>
  <si>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</si>
  <si>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</si>
  <si>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</si>
  <si>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</si>
  <si>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</si>
  <si>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</si>
  <si>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</si>
  <si>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</si>
  <si>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</si>
  <si>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</si>
  <si>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</si>
  <si>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</si>
  <si>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</si>
  <si>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</si>
  <si>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</si>
  <si>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</si>
  <si>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</si>
  <si>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</si>
  <si>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</si>
  <si>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</si>
  <si>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</si>
  <si>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</si>
  <si>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</si>
  <si>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</si>
  <si>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</si>
  <si>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</si>
  <si>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</si>
  <si>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</si>
  <si>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</si>
  <si>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</si>
  <si>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</si>
  <si>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</si>
  <si>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</si>
  <si>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</si>
  <si>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</si>
  <si>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</si>
  <si>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</si>
  <si>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</si>
  <si>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</si>
  <si>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</si>
  <si>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</si>
  <si>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</si>
  <si>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</si>
  <si>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</si>
  <si>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</si>
  <si>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</si>
  <si>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</si>
  <si>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</si>
  <si>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</si>
  <si>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</si>
  <si>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</si>
  <si>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</si>
  <si>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</si>
  <si>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</si>
  <si>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</si>
  <si>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</si>
  <si>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</si>
  <si>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</si>
  <si>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</si>
  <si>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</si>
  <si>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</si>
  <si>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</si>
  <si>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</si>
  <si>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</si>
  <si>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</si>
  <si>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</si>
  <si>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</si>
  <si>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</si>
  <si>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</si>
  <si>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</si>
  <si>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</si>
  <si>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</si>
  <si>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</si>
  <si>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</si>
  <si>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</si>
  <si>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</si>
  <si>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</si>
  <si>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</si>
  <si>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</si>
  <si>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</si>
  <si>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</si>
  <si>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</si>
  <si>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</si>
  <si>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</si>
  <si>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</si>
  <si>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</si>
  <si>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</si>
  <si>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</si>
  <si>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</si>
  <si>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</si>
  <si>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</si>
  <si>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</si>
  <si>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</si>
  <si>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</si>
  <si>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</si>
  <si>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</si>
  <si>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</si>
  <si>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</si>
  <si>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</si>
  <si>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</si>
  <si>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</si>
  <si>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</si>
  <si>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</si>
  <si>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</si>
  <si>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</si>
  <si>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</si>
  <si>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</si>
  <si>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</si>
  <si>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</si>
  <si>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</si>
  <si>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</si>
  <si>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</si>
  <si>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</si>
  <si>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</si>
  <si>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</si>
  <si>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</si>
  <si>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</si>
  <si>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</si>
  <si>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</si>
  <si>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</si>
  <si>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</si>
  <si>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</si>
  <si>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</si>
  <si>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</si>
  <si>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</si>
  <si>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</si>
  <si>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</si>
  <si>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</si>
  <si>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</si>
  <si>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</si>
  <si>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</si>
  <si>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</si>
  <si>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</si>
  <si>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</si>
  <si>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</si>
  <si>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</si>
  <si>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</si>
  <si>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</si>
  <si>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</si>
  <si>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</si>
  <si>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</si>
  <si>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</si>
  <si>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</si>
  <si>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</si>
  <si>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</si>
  <si>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</si>
  <si>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</si>
  <si>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</si>
  <si>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</si>
  <si>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</si>
  <si>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</si>
  <si>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</si>
  <si>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</si>
  <si>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</si>
  <si>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</si>
  <si>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</si>
  <si>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</si>
  <si>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</si>
  <si>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</si>
  <si>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</si>
  <si>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</si>
  <si>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</si>
  <si>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</si>
  <si>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</si>
  <si>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</si>
  <si>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</si>
  <si>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</si>
  <si>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</si>
  <si>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</si>
  <si>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</si>
  <si>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</si>
  <si>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</si>
  <si>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</si>
  <si>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</si>
  <si>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</si>
  <si>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</si>
  <si>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</si>
  <si>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</si>
  <si>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</si>
  <si>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</si>
  <si>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</si>
  <si>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</si>
  <si>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</si>
  <si>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</si>
  <si>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</si>
  <si>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</si>
  <si>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</si>
  <si>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</si>
  <si>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</si>
  <si>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</si>
  <si>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</si>
  <si>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</si>
  <si>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</si>
  <si>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</si>
  <si>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</si>
  <si>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</si>
  <si>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</si>
  <si>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</si>
  <si>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</si>
  <si>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</si>
  <si>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</si>
  <si>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</si>
  <si>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</si>
  <si>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</si>
  <si>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</si>
  <si>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</si>
  <si>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</si>
  <si>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</si>
  <si>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</si>
  <si>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</si>
  <si>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</si>
  <si>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</si>
  <si>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</si>
  <si>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</si>
  <si>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</si>
  <si>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</si>
  <si>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</si>
  <si>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</si>
  <si>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</si>
  <si>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</si>
  <si>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</si>
  <si>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</si>
  <si>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</si>
  <si>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</si>
  <si>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</si>
  <si>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</si>
  <si>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</si>
  <si>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</si>
  <si>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</si>
  <si>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</si>
  <si>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</si>
  <si>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</si>
  <si>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</si>
  <si>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</si>
  <si>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</si>
  <si>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</si>
  <si>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</si>
  <si>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</si>
  <si>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</si>
  <si>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</si>
  <si>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</si>
  <si>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</si>
  <si>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</si>
  <si>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</si>
  <si>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</si>
  <si>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</si>
  <si>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</si>
  <si>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</si>
  <si>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</si>
  <si>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</si>
  <si>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</si>
  <si>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</si>
  <si>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</si>
  <si>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</si>
  <si>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</si>
  <si>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</si>
  <si>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</si>
  <si>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</si>
  <si>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</si>
  <si>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</si>
  <si>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</si>
  <si>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</si>
  <si>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</si>
  <si>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</si>
  <si>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</si>
  <si>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</si>
  <si>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</si>
  <si>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</si>
  <si>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</si>
  <si>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</si>
  <si>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</si>
  <si>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</si>
  <si>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</si>
  <si>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</si>
  <si>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</si>
  <si>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</si>
  <si>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</si>
  <si>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</si>
  <si>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</si>
  <si>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</si>
  <si>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</si>
  <si>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</si>
  <si>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</si>
  <si>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</si>
  <si>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</si>
  <si>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</si>
  <si>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</si>
  <si>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</si>
  <si>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</si>
  <si>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</si>
  <si>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</si>
  <si>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</si>
  <si>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</si>
  <si>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</si>
  <si>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</si>
  <si>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</si>
  <si>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</si>
  <si>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</si>
  <si>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</si>
  <si>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</si>
  <si>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</si>
  <si>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</si>
  <si>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</si>
  <si>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</si>
  <si>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</si>
  <si>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</si>
  <si>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</si>
  <si>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</si>
  <si>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</si>
  <si>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</si>
  <si>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</si>
  <si>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</si>
  <si>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</si>
  <si>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</si>
  <si>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</si>
  <si>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</si>
  <si>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</si>
  <si>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</si>
  <si>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</si>
  <si>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</si>
  <si>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</si>
  <si>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</si>
  <si>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</si>
  <si>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</si>
  <si>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</si>
  <si>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</si>
  <si>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</si>
  <si>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</si>
  <si>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</si>
  <si>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</si>
  <si>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</si>
  <si>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</si>
  <si>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</si>
  <si>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</si>
  <si>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</si>
  <si>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</si>
  <si>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</si>
  <si>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</si>
  <si>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</si>
  <si>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</si>
  <si>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</si>
  <si>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</si>
  <si>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</si>
  <si>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</si>
  <si>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</si>
  <si>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</si>
  <si>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</si>
  <si>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</si>
  <si>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</si>
  <si>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</si>
  <si>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</si>
  <si>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</si>
  <si>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</si>
  <si>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</si>
  <si>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</si>
  <si>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</si>
  <si>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</si>
  <si>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</si>
  <si>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</si>
  <si>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</si>
  <si>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</si>
  <si>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</si>
  <si>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</si>
  <si>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</si>
  <si>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</si>
  <si>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</si>
  <si>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</si>
  <si>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</si>
  <si>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</si>
  <si>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</si>
  <si>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</si>
  <si>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</si>
  <si>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</si>
  <si>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</si>
  <si>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</si>
  <si>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</si>
  <si>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</si>
  <si>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</si>
  <si>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</si>
  <si>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</si>
  <si>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</si>
  <si>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</si>
  <si>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</si>
  <si>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</si>
  <si>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</si>
  <si>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</si>
  <si>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</si>
  <si>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</si>
  <si>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</si>
  <si>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</si>
  <si>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</si>
  <si>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</si>
  <si>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</si>
  <si>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</si>
  <si>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</si>
  <si>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</si>
  <si>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</si>
  <si>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</si>
  <si>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</si>
  <si>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</si>
  <si>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</si>
  <si>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</si>
  <si>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</si>
  <si>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</si>
  <si>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</si>
  <si>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</si>
  <si>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</si>
  <si>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</si>
  <si>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</si>
  <si>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</si>
  <si>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</si>
  <si>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</si>
  <si>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</si>
  <si>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</si>
  <si>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</si>
  <si>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</si>
  <si>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</si>
  <si>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</si>
  <si>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</si>
  <si>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</si>
  <si>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</si>
  <si>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</si>
  <si>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</si>
  <si>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</si>
  <si>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</si>
  <si>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</si>
  <si>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</si>
  <si>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</si>
  <si>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</si>
  <si>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</si>
  <si>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</si>
  <si>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</si>
  <si>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</si>
  <si>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</si>
  <si>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</si>
  <si>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</si>
  <si>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</si>
  <si>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</si>
  <si>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</si>
  <si>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</si>
  <si>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</si>
  <si>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</si>
  <si>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</si>
  <si>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</si>
  <si>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</si>
  <si>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</si>
  <si>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</si>
  <si>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</si>
  <si>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</si>
  <si>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</si>
  <si>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</si>
  <si>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</si>
  <si>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</si>
  <si>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</si>
  <si>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</si>
  <si>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</si>
  <si>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</si>
  <si>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</si>
  <si>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</si>
  <si>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</si>
  <si>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</si>
  <si>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</si>
  <si>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</si>
  <si>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</si>
  <si>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</si>
  <si>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</si>
  <si>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</si>
  <si>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</si>
  <si>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</si>
  <si>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</si>
  <si>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</si>
  <si>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</si>
  <si>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</si>
  <si>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</si>
  <si>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</si>
  <si>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</si>
  <si>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</si>
  <si>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</si>
  <si>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</si>
  <si>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</si>
  <si>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</si>
  <si>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</si>
  <si>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</si>
  <si>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</si>
  <si>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</si>
  <si>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</si>
  <si>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</si>
  <si>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</si>
  <si>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</si>
  <si>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</si>
  <si>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</si>
  <si>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</si>
  <si>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</si>
  <si>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</si>
  <si>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</si>
  <si>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</si>
  <si>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</si>
  <si>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</si>
  <si>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</si>
  <si>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</si>
  <si>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</si>
  <si>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</si>
  <si>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</si>
  <si>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</si>
  <si>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</si>
  <si>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</si>
  <si>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</si>
  <si>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</si>
  <si>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</si>
  <si>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</si>
  <si>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</si>
  <si>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</si>
  <si>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</si>
  <si>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</si>
  <si>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</si>
  <si>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</si>
  <si>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</si>
  <si>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</si>
  <si>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</si>
  <si>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</si>
  <si>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</si>
  <si>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</si>
  <si>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</si>
  <si>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</si>
  <si>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</si>
  <si>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</si>
  <si>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</si>
  <si>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</si>
  <si>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</si>
  <si>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</si>
  <si>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</si>
  <si>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</si>
  <si>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</si>
  <si>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</si>
  <si>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</si>
  <si>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</si>
  <si>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</si>
  <si>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</si>
  <si>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</si>
  <si>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</si>
  <si>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</si>
  <si>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</si>
  <si>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</si>
  <si>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</si>
  <si>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</si>
  <si>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</si>
  <si>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</si>
  <si>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</si>
  <si>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</si>
  <si>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</si>
  <si>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</si>
  <si>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</si>
  <si>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</si>
  <si>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</si>
  <si>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</si>
  <si>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</si>
  <si>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</si>
  <si>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</si>
  <si>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</si>
  <si>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</si>
  <si>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</si>
  <si>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</si>
  <si>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</si>
  <si>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</si>
  <si>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</si>
  <si>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</si>
  <si>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</si>
  <si>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</si>
  <si>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</si>
  <si>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</si>
  <si>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</si>
  <si>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</si>
  <si>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</si>
  <si>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</si>
  <si>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</si>
  <si>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</si>
  <si>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</si>
  <si>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</si>
  <si>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</si>
  <si>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</si>
  <si>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</si>
  <si>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</si>
  <si>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</si>
  <si>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</si>
  <si>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</si>
  <si>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</si>
  <si>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</si>
  <si>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</si>
  <si>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</si>
  <si>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</si>
  <si>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</si>
  <si>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</si>
  <si>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</si>
  <si>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</si>
  <si>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</si>
  <si>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</si>
  <si>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</si>
  <si>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</si>
  <si>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</si>
  <si>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</si>
  <si>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</si>
  <si>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</si>
  <si>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</si>
  <si>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</si>
  <si>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</si>
  <si>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</si>
  <si>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</si>
  <si>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</si>
  <si>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</si>
  <si>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</si>
  <si>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</si>
  <si>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</si>
  <si>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</si>
  <si>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</si>
  <si>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</si>
  <si>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</si>
  <si>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</si>
  <si>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</si>
  <si>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</si>
  <si>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</si>
  <si>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</si>
  <si>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</si>
  <si>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</si>
  <si>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</si>
  <si>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</si>
  <si>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</si>
  <si>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</si>
  <si>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</si>
  <si>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</si>
  <si>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</si>
  <si>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</si>
  <si>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</si>
  <si>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</si>
  <si>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</si>
  <si>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</si>
  <si>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</si>
  <si>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</si>
  <si>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</si>
  <si>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</si>
  <si>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</si>
  <si>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</si>
  <si>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</si>
  <si>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</si>
  <si>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</si>
  <si>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</si>
  <si>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</si>
  <si>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</si>
  <si>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</si>
  <si>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</si>
  <si>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</si>
  <si>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</si>
  <si>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</si>
  <si>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</si>
  <si>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</si>
  <si>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</si>
  <si>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</si>
  <si>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</si>
  <si>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</si>
  <si>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</si>
  <si>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</si>
  <si>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</si>
  <si>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</si>
  <si>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</si>
  <si>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</si>
  <si>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</si>
  <si>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</si>
  <si>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</si>
  <si>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</si>
  <si>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</si>
  <si>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</si>
  <si>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</si>
  <si>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</si>
  <si>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</si>
  <si>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</si>
  <si>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</si>
  <si>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</si>
  <si>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</si>
  <si>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</si>
  <si>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</si>
  <si>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</si>
  <si>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</si>
  <si>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</si>
  <si>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</si>
  <si>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</si>
  <si>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</si>
  <si>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</si>
  <si>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</si>
  <si>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</si>
  <si>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</si>
  <si>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</si>
  <si>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</si>
  <si>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</si>
  <si>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</si>
  <si>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</si>
  <si>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</si>
  <si>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</si>
  <si>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</si>
  <si>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</si>
  <si>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</si>
  <si>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</si>
  <si>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</si>
  <si>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</si>
  <si>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</si>
  <si>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</si>
  <si>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</si>
  <si>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</si>
  <si>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</si>
  <si>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</si>
  <si>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</si>
  <si>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</si>
  <si>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</si>
  <si>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</si>
  <si>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</si>
  <si>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</si>
  <si>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</si>
  <si>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</si>
  <si>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</si>
  <si>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</si>
  <si>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</si>
  <si>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</si>
  <si>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</si>
  <si>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</si>
  <si>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</si>
  <si>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</si>
  <si>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</si>
  <si>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</si>
  <si>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</si>
  <si>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</si>
  <si>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</si>
  <si>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</si>
  <si>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</si>
  <si>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</si>
  <si>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</si>
  <si>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</si>
  <si>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</si>
  <si>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</si>
  <si>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</si>
  <si>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</si>
  <si>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</si>
  <si>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</si>
  <si>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</si>
  <si>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</si>
  <si>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</si>
  <si>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</si>
  <si>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</si>
  <si>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</si>
  <si>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</si>
  <si>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</si>
  <si>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</si>
  <si>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</si>
  <si>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</si>
  <si>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</si>
  <si>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</si>
  <si>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</si>
  <si>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</si>
  <si>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</si>
  <si>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</si>
  <si>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</si>
  <si>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</si>
  <si>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</si>
  <si>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</si>
  <si>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</si>
  <si>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</si>
  <si>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</si>
  <si>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</si>
  <si>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</si>
  <si>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</si>
  <si>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</si>
  <si>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</si>
  <si>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</si>
  <si>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</si>
  <si>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</si>
  <si>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</si>
  <si>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</si>
  <si>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</si>
  <si>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</si>
  <si>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</si>
  <si>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</si>
  <si>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</si>
  <si>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</si>
  <si>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</si>
  <si>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</si>
  <si>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</si>
  <si>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</si>
  <si>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</si>
  <si>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</si>
  <si>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</si>
  <si>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</si>
  <si>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</si>
  <si>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</si>
  <si>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</si>
  <si>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</si>
  <si>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</si>
  <si>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</si>
  <si>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</si>
  <si>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</si>
  <si>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</si>
  <si>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</si>
  <si>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</si>
  <si>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</si>
  <si>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</si>
  <si>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</si>
  <si>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</si>
  <si>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</si>
  <si>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</si>
  <si>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</si>
  <si>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</si>
  <si>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</si>
  <si>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</si>
  <si>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</si>
  <si>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</si>
  <si>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</si>
  <si>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</si>
  <si>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</si>
  <si>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</si>
  <si>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</si>
  <si>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</si>
  <si>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</si>
  <si>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</si>
  <si>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</si>
  <si>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</si>
  <si>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</si>
  <si>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</si>
  <si>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</si>
  <si>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</si>
  <si>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</si>
  <si>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</si>
  <si>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</si>
  <si>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</si>
  <si>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</si>
  <si>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</si>
  <si>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</si>
  <si>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</si>
  <si>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</si>
  <si>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</si>
  <si>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</si>
  <si>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</si>
  <si>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</si>
  <si>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</si>
  <si>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</si>
  <si>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</si>
  <si>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</si>
  <si>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</si>
  <si>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</si>
  <si>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</si>
  <si>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</si>
  <si>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</si>
  <si>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</si>
  <si>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</si>
  <si>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</si>
  <si>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</si>
  <si>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</si>
  <si>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</si>
  <si>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</si>
  <si>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</si>
  <si>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</si>
  <si>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</si>
  <si>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</si>
  <si>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</si>
  <si>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</si>
  <si>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</si>
  <si>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</si>
  <si>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</si>
  <si>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</si>
  <si>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</si>
  <si>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</si>
  <si>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</si>
  <si>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</si>
  <si>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</si>
  <si>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</si>
  <si>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</si>
  <si>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</si>
  <si>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</si>
  <si>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</si>
  <si>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</si>
  <si>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</si>
  <si>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</si>
  <si>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</si>
  <si>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</si>
  <si>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</si>
  <si>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</si>
  <si>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</si>
  <si>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</si>
  <si>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</si>
  <si>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</si>
  <si>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</si>
  <si>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</si>
  <si>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</si>
  <si>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</si>
  <si>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</si>
  <si>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</si>
  <si>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</si>
  <si>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</si>
  <si>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</si>
  <si>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</si>
  <si>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</si>
  <si>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</si>
  <si>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</si>
  <si>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</si>
  <si>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</si>
  <si>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</si>
  <si>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</si>
  <si>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</si>
  <si>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</si>
  <si>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</si>
  <si>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</si>
  <si>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</si>
  <si>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</si>
  <si>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</si>
  <si>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</si>
  <si>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</si>
  <si>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</si>
  <si>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</si>
  <si>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</si>
  <si>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</si>
  <si>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</si>
  <si>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</si>
  <si>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</si>
  <si>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</si>
  <si>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</si>
  <si>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</si>
  <si>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</si>
  <si>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</si>
  <si>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</si>
  <si>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</si>
  <si>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</si>
  <si>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</si>
  <si>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</si>
  <si>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</si>
  <si>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</si>
  <si>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</si>
  <si>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</si>
  <si>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</si>
  <si>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</si>
  <si>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</si>
  <si>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</si>
  <si>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</si>
  <si>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</si>
  <si>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</si>
  <si>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</si>
  <si>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</si>
  <si>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</si>
  <si>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</si>
  <si>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</si>
  <si>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</si>
  <si>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</si>
  <si>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</si>
  <si>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</si>
  <si>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</si>
  <si>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</si>
  <si>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</si>
  <si>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</si>
  <si>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</si>
  <si>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</si>
  <si>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</si>
  <si>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</si>
  <si>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</si>
  <si>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</si>
  <si>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</si>
  <si>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</si>
  <si>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</si>
  <si>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</si>
  <si>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</si>
  <si>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</si>
  <si>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</si>
  <si>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</si>
  <si>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</si>
  <si>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</si>
  <si>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</si>
  <si>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</si>
  <si>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</si>
  <si>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</si>
  <si>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</si>
  <si>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</si>
  <si>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</si>
  <si>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</si>
  <si>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</si>
  <si>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</si>
  <si>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</si>
  <si>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</si>
  <si>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</si>
  <si>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</si>
  <si>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</si>
  <si>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</si>
  <si>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</si>
  <si>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</si>
  <si>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</si>
  <si>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</si>
  <si>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</si>
  <si>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</si>
  <si>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</si>
  <si>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</si>
  <si>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</si>
  <si>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</si>
  <si>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</si>
  <si>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</si>
  <si>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</si>
  <si>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</si>
  <si>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</si>
  <si>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</si>
  <si>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</si>
  <si>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</si>
  <si>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</si>
  <si>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</si>
  <si>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</si>
  <si>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</si>
  <si>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</si>
  <si>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</si>
  <si>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</si>
  <si>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</si>
  <si>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</si>
  <si>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</si>
  <si>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</si>
  <si>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</si>
  <si>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</si>
  <si>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</si>
  <si>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</si>
  <si>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</si>
  <si>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</si>
  <si>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</si>
  <si>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</si>
  <si>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</si>
  <si>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</si>
  <si>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</si>
  <si>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</si>
  <si>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</si>
  <si>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</si>
  <si>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</si>
  <si>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</si>
  <si>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</si>
  <si>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</si>
  <si>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</si>
  <si>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</si>
  <si>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</si>
  <si>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</si>
  <si>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</si>
  <si>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</si>
  <si>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</si>
  <si>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</si>
  <si>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</si>
  <si>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</si>
  <si>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</si>
  <si>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</si>
  <si>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</si>
  <si>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</si>
  <si>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</si>
  <si>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</si>
  <si>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</si>
  <si>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</si>
  <si>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</si>
  <si>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</si>
  <si>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</si>
  <si>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</si>
  <si>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</si>
  <si>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</si>
  <si>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</si>
  <si>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</si>
  <si>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</si>
  <si>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</si>
  <si>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</si>
  <si>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</si>
  <si>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</si>
  <si>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</si>
  <si>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</si>
  <si>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</si>
  <si>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</si>
  <si>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</si>
  <si>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</si>
  <si>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</si>
  <si>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</si>
  <si>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</si>
  <si>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</si>
  <si>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</si>
  <si>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</si>
  <si>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</si>
  <si>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</si>
  <si>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</si>
  <si>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</si>
  <si>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</si>
  <si>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</si>
  <si>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</si>
  <si>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</si>
  <si>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</si>
  <si>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</si>
  <si>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</si>
  <si>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</si>
  <si>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</si>
  <si>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</si>
  <si>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</si>
  <si>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</si>
  <si>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</si>
  <si>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</si>
  <si>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</si>
  <si>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</si>
  <si>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</si>
  <si>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</si>
  <si>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</si>
  <si>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</si>
  <si>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</si>
  <si>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</si>
  <si>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</si>
  <si>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</si>
  <si>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</si>
  <si>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</si>
  <si>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</si>
  <si>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</si>
  <si>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</si>
  <si>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</si>
  <si>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</si>
  <si>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</si>
  <si>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</si>
  <si>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</si>
  <si>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</si>
  <si>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</si>
  <si>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</si>
  <si>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</si>
  <si>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</si>
  <si>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</si>
  <si>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</si>
  <si>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</si>
  <si>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</si>
  <si>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</si>
  <si>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</si>
  <si>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</si>
  <si>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</si>
  <si>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</si>
  <si>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</si>
  <si>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</si>
  <si>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</si>
  <si>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</si>
  <si>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</si>
  <si>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</si>
  <si>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</si>
  <si>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</si>
  <si>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</si>
  <si>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</si>
  <si>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</si>
  <si>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</si>
  <si>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</si>
  <si>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</si>
  <si>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</si>
  <si>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</si>
  <si>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</si>
  <si>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</si>
  <si>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</si>
  <si>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</si>
  <si>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</si>
  <si>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</si>
  <si>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</si>
  <si>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</si>
  <si>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</si>
  <si>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</si>
  <si>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</si>
  <si>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</si>
  <si>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</si>
  <si>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</si>
  <si>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</si>
  <si>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</si>
  <si>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</si>
  <si>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</si>
  <si>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</si>
  <si>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</si>
  <si>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</si>
  <si>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</si>
  <si>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</si>
  <si>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</si>
  <si>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</si>
  <si>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</si>
  <si>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</si>
  <si>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</si>
  <si>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</si>
  <si>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</si>
  <si>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</si>
  <si>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</si>
  <si>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</si>
  <si>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</si>
  <si>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</si>
  <si>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</si>
  <si>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</si>
  <si>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</si>
  <si>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</si>
  <si>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</si>
  <si>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</si>
  <si>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</si>
  <si>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</si>
  <si>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</si>
  <si>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</si>
  <si>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</si>
  <si>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</si>
  <si>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</si>
  <si>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</si>
  <si>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</si>
  <si>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</si>
  <si>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</si>
  <si>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</si>
  <si>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</si>
  <si>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</si>
  <si>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</si>
  <si>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</si>
  <si>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</si>
  <si>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</si>
  <si>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</si>
  <si>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</si>
  <si>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</si>
  <si>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</si>
  <si>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</si>
  <si>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</si>
  <si>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</si>
  <si>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</si>
  <si>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</si>
  <si>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</si>
  <si>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</si>
  <si>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</si>
  <si>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</si>
  <si>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</si>
  <si>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</si>
  <si>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</si>
  <si>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</si>
  <si>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</si>
  <si>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</si>
  <si>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</si>
  <si>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</si>
  <si>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</si>
  <si>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</si>
  <si>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</si>
  <si>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</si>
  <si>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</si>
  <si>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</si>
  <si>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</si>
  <si>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</si>
  <si>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</si>
  <si>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</si>
  <si>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</si>
  <si>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</si>
  <si>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</si>
  <si>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</si>
  <si>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</si>
  <si>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</si>
  <si>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</si>
  <si>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</si>
  <si>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</si>
  <si>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</si>
  <si>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</si>
  <si>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</si>
  <si>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</si>
  <si>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</si>
  <si>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</si>
  <si>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</si>
  <si>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</si>
  <si>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</si>
  <si>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</si>
  <si>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</si>
  <si>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</si>
  <si>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</si>
  <si>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</si>
  <si>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</si>
  <si>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</si>
  <si>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</si>
  <si>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</si>
  <si>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</si>
  <si>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</si>
  <si>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</si>
  <si>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</si>
  <si>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</si>
  <si>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</si>
  <si>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</si>
  <si>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</si>
  <si>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</si>
  <si>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</si>
  <si>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</si>
  <si>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</si>
  <si>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</si>
  <si>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</si>
  <si>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</si>
  <si>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</si>
  <si>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</si>
  <si>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</si>
  <si>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</si>
  <si>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</si>
  <si>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</si>
  <si>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</si>
  <si>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</si>
  <si>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</si>
  <si>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</si>
  <si>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</si>
  <si>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</si>
  <si>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</si>
  <si>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</si>
  <si>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</si>
  <si>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</si>
  <si>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</si>
  <si>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</si>
  <si>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</si>
  <si>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</si>
  <si>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</si>
  <si>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</si>
  <si>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</si>
  <si>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</si>
  <si>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</si>
  <si>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</si>
  <si>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</si>
  <si>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</si>
  <si>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</si>
  <si>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</si>
  <si>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</si>
  <si>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</si>
  <si>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</si>
  <si>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</si>
  <si>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</si>
  <si>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</si>
  <si>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</si>
  <si>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</si>
  <si>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</si>
  <si>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</si>
  <si>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</si>
  <si>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</si>
  <si>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</si>
  <si>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</si>
  <si>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</si>
  <si>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</si>
  <si>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</si>
  <si>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</si>
  <si>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</si>
  <si>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</si>
  <si>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</si>
  <si>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</si>
  <si>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</si>
  <si>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</si>
  <si>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</si>
  <si>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</si>
  <si>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</si>
  <si>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</si>
  <si>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</si>
  <si>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</si>
  <si>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</si>
  <si>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</si>
  <si>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</si>
  <si>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</si>
  <si>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</si>
  <si>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</si>
  <si>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</si>
  <si>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</si>
  <si>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</si>
  <si>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</si>
  <si>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</si>
  <si>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</si>
  <si>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</si>
  <si>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</si>
  <si>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</si>
  <si>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</si>
  <si>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</si>
  <si>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</si>
  <si>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</si>
  <si>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</si>
  <si>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</si>
  <si>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</si>
  <si>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</si>
  <si>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</si>
  <si>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</si>
  <si>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</si>
  <si>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</si>
  <si>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</si>
  <si>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</si>
  <si>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</si>
  <si>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</si>
  <si>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</si>
  <si>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</si>
  <si>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</si>
  <si>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</si>
  <si>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</si>
  <si>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</si>
  <si>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</si>
  <si>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</si>
  <si>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</si>
  <si>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</si>
  <si>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</si>
  <si>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</si>
  <si>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</si>
  <si>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</si>
  <si>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</si>
  <si>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</si>
  <si>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</si>
  <si>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</si>
  <si>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</si>
  <si>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</si>
  <si>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</si>
  <si>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</si>
  <si>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</si>
  <si>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</si>
  <si>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</si>
  <si>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</si>
  <si>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</si>
  <si>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</si>
  <si>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</si>
  <si>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</si>
  <si>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</si>
  <si>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</si>
  <si>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</si>
  <si>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</si>
  <si>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</si>
  <si>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</si>
  <si>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</si>
  <si>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</si>
  <si>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</si>
  <si>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</si>
  <si>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</si>
  <si>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</si>
  <si>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</si>
  <si>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</si>
  <si>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</si>
  <si>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</si>
  <si>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</si>
  <si>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</si>
  <si>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</si>
  <si>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</si>
  <si>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</si>
  <si>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</si>
  <si>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</si>
  <si>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</si>
  <si>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</si>
  <si>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</si>
  <si>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</si>
  <si>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</si>
  <si>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</si>
  <si>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</si>
  <si>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</si>
  <si>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</si>
  <si>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</si>
  <si>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</si>
  <si>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</si>
  <si>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</si>
  <si>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</si>
  <si>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</si>
  <si>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</si>
  <si>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</si>
  <si>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</si>
  <si>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</si>
  <si>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</si>
  <si>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</si>
  <si>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</si>
  <si>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</si>
  <si>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</si>
  <si>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</si>
  <si>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</si>
  <si>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</si>
  <si>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</si>
  <si>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</si>
  <si>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</si>
  <si>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</si>
  <si>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</si>
  <si>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</si>
  <si>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</si>
  <si>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</si>
  <si>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</si>
  <si>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</si>
  <si>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</si>
  <si>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</si>
  <si>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</si>
  <si>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</si>
  <si>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</si>
  <si>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</si>
  <si>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</si>
  <si>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</si>
  <si>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</si>
  <si>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</si>
  <si>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</si>
  <si>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</si>
  <si>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</si>
  <si>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</si>
  <si>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</si>
  <si>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</si>
  <si>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</si>
  <si>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</si>
  <si>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</si>
  <si>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</si>
  <si>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</si>
  <si>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</si>
  <si>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</si>
  <si>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</si>
  <si>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</si>
  <si>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</si>
  <si>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</si>
  <si>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</si>
  <si>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</si>
  <si>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</si>
  <si>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</si>
  <si>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</si>
  <si>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</si>
  <si>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</si>
  <si>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</si>
  <si>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</si>
  <si>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</si>
  <si>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</si>
  <si>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</si>
  <si>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</si>
  <si>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</si>
  <si>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</si>
  <si>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</si>
  <si>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</si>
  <si>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</si>
  <si>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</si>
  <si>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</si>
  <si>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</si>
  <si>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</si>
  <si>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</si>
  <si>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</si>
  <si>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</si>
  <si>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</si>
  <si>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</si>
  <si>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</si>
  <si>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</si>
  <si>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</si>
  <si>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</si>
  <si>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</si>
  <si>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</si>
  <si>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</si>
  <si>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</si>
  <si>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</si>
  <si>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</si>
  <si>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</si>
  <si>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</si>
  <si>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</si>
  <si>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</si>
  <si>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</si>
  <si>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</si>
  <si>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</si>
  <si>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</si>
  <si>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</si>
  <si>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</si>
  <si>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</si>
  <si>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</si>
  <si>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</si>
  <si>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</si>
  <si>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</si>
  <si>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</si>
  <si>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</si>
  <si>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</si>
  <si>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</si>
  <si>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</si>
  <si>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</si>
  <si>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</si>
  <si>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</si>
  <si>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</si>
  <si>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</si>
  <si>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</si>
  <si>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</si>
  <si>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</si>
  <si>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</si>
  <si>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</si>
  <si>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</si>
  <si>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</si>
  <si>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</si>
  <si>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</si>
  <si>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</si>
  <si>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</si>
  <si>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</si>
  <si>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</si>
  <si>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</si>
  <si>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</si>
  <si>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</si>
  <si>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</si>
  <si>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</si>
  <si>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</si>
  <si>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</si>
  <si>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</si>
  <si>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</si>
  <si>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</si>
  <si>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</si>
  <si>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</si>
  <si>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</si>
  <si>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</si>
  <si>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</si>
  <si>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</si>
  <si>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</si>
  <si>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</si>
  <si>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</si>
  <si>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</si>
  <si>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</si>
  <si>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</si>
  <si>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</si>
  <si>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</si>
  <si>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</si>
  <si>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</si>
  <si>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</si>
  <si>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</si>
  <si>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</si>
  <si>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</si>
  <si>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</si>
  <si>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</si>
  <si>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</si>
  <si>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</si>
  <si>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</si>
  <si>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</si>
  <si>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</si>
  <si>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</si>
  <si>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</si>
  <si>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</si>
  <si>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</si>
  <si>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</si>
  <si>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</si>
  <si>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</si>
  <si>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</si>
  <si>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</si>
  <si>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</si>
  <si>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</si>
  <si>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</si>
  <si>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</si>
  <si>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</si>
  <si>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</si>
  <si>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</si>
  <si>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</si>
  <si>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</si>
  <si>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</si>
  <si>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</si>
  <si>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</si>
  <si>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</si>
  <si>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</si>
  <si>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</si>
  <si>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</si>
  <si>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</si>
  <si>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</si>
  <si>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</si>
  <si>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</si>
  <si>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</si>
  <si>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</si>
  <si>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</si>
  <si>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</si>
  <si>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</si>
  <si>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</si>
  <si>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</si>
  <si>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</si>
  <si>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</si>
  <si>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</si>
  <si>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</si>
  <si>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</si>
  <si>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</si>
  <si>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</si>
  <si>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</si>
  <si>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</si>
  <si>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</si>
  <si>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</si>
  <si>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</si>
  <si>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</si>
  <si>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</si>
  <si>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</si>
  <si>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</si>
  <si>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</si>
  <si>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</si>
  <si>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</si>
  <si>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</si>
  <si>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</si>
  <si>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</si>
  <si>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</si>
  <si>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</si>
  <si>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</si>
  <si>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</si>
  <si>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</si>
  <si>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</si>
  <si>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</si>
  <si>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</si>
  <si>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</si>
  <si>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</si>
  <si>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</si>
  <si>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</si>
  <si>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</si>
  <si>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</si>
  <si>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</si>
  <si>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</si>
  <si>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</si>
  <si>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</si>
  <si>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</si>
  <si>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</si>
  <si>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</si>
  <si>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</si>
  <si>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</si>
  <si>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</si>
  <si>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</si>
  <si>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</si>
  <si>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</si>
  <si>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</si>
  <si>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</si>
  <si>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</si>
  <si>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</si>
  <si>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</si>
  <si>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</si>
  <si>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</si>
  <si>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</si>
  <si>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</si>
  <si>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</si>
  <si>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</si>
  <si>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</si>
  <si>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</si>
  <si>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</si>
  <si>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</si>
  <si>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</si>
  <si>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</si>
  <si>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</si>
  <si>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</si>
  <si>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</si>
  <si>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</si>
  <si>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</si>
  <si>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</si>
  <si>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</si>
  <si>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</si>
  <si>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</si>
  <si>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</si>
  <si>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</si>
  <si>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</si>
  <si>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</si>
  <si>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</si>
  <si>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</si>
  <si>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</si>
  <si>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</si>
  <si>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</si>
  <si>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</si>
  <si>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</si>
  <si>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</si>
  <si>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</si>
  <si>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</si>
  <si>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</si>
  <si>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</si>
  <si>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</si>
  <si>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</si>
  <si>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</si>
  <si>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</si>
  <si>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</si>
  <si>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</si>
  <si>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</si>
  <si>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</si>
  <si>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</si>
  <si>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</si>
  <si>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</si>
  <si>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</si>
  <si>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</si>
  <si>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</si>
  <si>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</si>
  <si>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</si>
  <si>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</si>
  <si>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</si>
  <si>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</si>
  <si>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</si>
  <si>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</si>
  <si>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</si>
  <si>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</si>
  <si>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</si>
  <si>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</si>
  <si>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</si>
  <si>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</si>
  <si>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</si>
  <si>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</si>
  <si>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</si>
  <si>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</si>
  <si>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</si>
  <si>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</si>
  <si>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</si>
  <si>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</si>
  <si>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</si>
  <si>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</si>
  <si>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</si>
  <si>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</si>
  <si>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</si>
  <si>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</si>
  <si>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</si>
  <si>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</si>
  <si>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</si>
  <si>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</si>
  <si>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</si>
  <si>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</si>
  <si>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</si>
  <si>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</si>
  <si>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</si>
  <si>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</si>
  <si>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</si>
  <si>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</si>
  <si>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</si>
  <si>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</si>
  <si>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</si>
  <si>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</si>
  <si>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</si>
  <si>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</si>
  <si>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</si>
  <si>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</si>
  <si>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</si>
  <si>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</si>
  <si>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</si>
  <si>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</si>
  <si>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</si>
  <si>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</si>
  <si>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</si>
  <si>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</si>
  <si>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</si>
  <si>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</si>
  <si>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</si>
  <si>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</si>
  <si>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</si>
  <si>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</si>
  <si>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</si>
  <si>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</si>
  <si>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</si>
  <si>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</si>
  <si>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</si>
  <si>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</si>
  <si>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</si>
  <si>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</si>
  <si>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</si>
  <si>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</si>
  <si>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</si>
  <si>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</si>
  <si>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</si>
  <si>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</si>
  <si>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</si>
  <si>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</si>
  <si>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</si>
  <si>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</si>
  <si>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</si>
  <si>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</si>
  <si>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</si>
  <si>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</si>
  <si>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</si>
  <si>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</si>
  <si>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</si>
  <si>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</si>
  <si>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</si>
  <si>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</si>
  <si>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</si>
  <si>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</si>
  <si>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</si>
  <si>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</si>
  <si>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</si>
  <si>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</si>
  <si>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</si>
  <si>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</si>
  <si>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</si>
  <si>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</si>
  <si>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</si>
  <si>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</si>
  <si>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</si>
  <si>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</si>
  <si>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</si>
  <si>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</si>
  <si>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</si>
  <si>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</si>
  <si>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</si>
  <si>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</si>
  <si>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</si>
  <si>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</si>
  <si>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</si>
  <si>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</si>
  <si>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</si>
  <si>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</si>
  <si>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</si>
  <si>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</si>
  <si>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</si>
  <si>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</si>
  <si>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</si>
  <si>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</si>
  <si>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</si>
  <si>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</si>
  <si>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</si>
  <si>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</si>
  <si>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</si>
  <si>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</si>
  <si>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</si>
  <si>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</si>
  <si>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</si>
  <si>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</si>
  <si>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</si>
  <si>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</si>
  <si>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</si>
  <si>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</si>
  <si>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</si>
  <si>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</si>
  <si>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</si>
  <si>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</si>
  <si>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</si>
  <si>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</si>
  <si>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</si>
  <si>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</si>
  <si>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</si>
  <si>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</si>
  <si>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</si>
  <si>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</si>
  <si>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</si>
  <si>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</si>
  <si>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</si>
  <si>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</si>
  <si>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</si>
  <si>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</si>
  <si>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</si>
  <si>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</si>
  <si>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</si>
  <si>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</si>
  <si>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</si>
  <si>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</si>
  <si>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</si>
  <si>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</si>
  <si>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</si>
  <si>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</si>
  <si>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</si>
  <si>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</si>
  <si>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</si>
  <si>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</si>
  <si>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</si>
  <si>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</si>
  <si>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</si>
  <si>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</si>
  <si>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</si>
  <si>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</si>
  <si>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</si>
  <si>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</si>
  <si>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</si>
  <si>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</si>
  <si>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</si>
  <si>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</si>
  <si>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</si>
  <si>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</si>
  <si>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</si>
  <si>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</si>
  <si>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</si>
  <si>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</si>
  <si>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</si>
  <si>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</si>
  <si>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</si>
  <si>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</si>
  <si>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</si>
  <si>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</si>
  <si>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</si>
  <si>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</si>
  <si>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</si>
  <si>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</si>
  <si>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</si>
  <si>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</si>
  <si>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</si>
  <si>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</si>
  <si>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</si>
  <si>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</si>
  <si>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</si>
  <si>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</si>
  <si>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</si>
  <si>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</si>
  <si>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</si>
  <si>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</si>
  <si>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</si>
  <si>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</si>
  <si>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</si>
  <si>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</si>
  <si>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</si>
  <si>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</si>
  <si>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</si>
  <si>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</si>
  <si>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</si>
  <si>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</si>
  <si>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</si>
  <si>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</si>
  <si>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</si>
  <si>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</si>
  <si>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</si>
  <si>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</si>
  <si>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</si>
  <si>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</si>
  <si>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</si>
  <si>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</si>
  <si>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</si>
  <si>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</si>
  <si>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</si>
  <si>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</si>
  <si>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</si>
  <si>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</si>
  <si>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</si>
  <si>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</si>
  <si>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</si>
  <si>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</si>
  <si>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</si>
  <si>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</si>
  <si>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</si>
  <si>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</si>
  <si>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</si>
  <si>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</si>
  <si>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</si>
  <si>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</si>
  <si>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</si>
  <si>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</si>
  <si>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</si>
  <si>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</si>
  <si>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</si>
  <si>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</si>
  <si>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</si>
  <si>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</si>
  <si>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</si>
  <si>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</si>
  <si>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</si>
  <si>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</si>
  <si>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</si>
  <si>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</si>
  <si>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</si>
  <si>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</si>
  <si>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</si>
  <si>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</si>
  <si>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</si>
  <si>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</si>
  <si>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</si>
  <si>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</si>
  <si>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</si>
  <si>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</si>
  <si>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</si>
  <si>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</si>
  <si>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</si>
  <si>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</si>
  <si>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</si>
  <si>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</si>
  <si>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</si>
  <si>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</si>
  <si>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</si>
  <si>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</si>
  <si>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</si>
  <si>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</si>
  <si>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</si>
  <si>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</si>
  <si>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</si>
  <si>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</si>
  <si>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</si>
  <si>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</si>
  <si>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</si>
  <si>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</si>
  <si>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</si>
  <si>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</si>
  <si>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</si>
  <si>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</si>
  <si>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</si>
  <si>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</si>
  <si>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</si>
  <si>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</si>
  <si>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</si>
  <si>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</si>
  <si>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</si>
  <si>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</si>
  <si>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</si>
  <si>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</si>
  <si>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</si>
  <si>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</si>
  <si>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</si>
  <si>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</si>
  <si>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</si>
  <si>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</si>
  <si>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</si>
  <si>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</si>
  <si>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</si>
  <si>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</si>
  <si>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</si>
  <si>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</si>
  <si>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</si>
  <si>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</si>
  <si>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</si>
  <si>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</si>
  <si>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</si>
  <si>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</si>
  <si>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</si>
  <si>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</si>
  <si>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</si>
  <si>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</si>
  <si>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</si>
  <si>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</si>
  <si>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</si>
  <si>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</si>
  <si>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</si>
  <si>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</si>
  <si>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</si>
  <si>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</si>
  <si>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</si>
  <si>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</si>
  <si>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</si>
  <si>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</si>
  <si>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</si>
  <si>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</si>
  <si>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</si>
  <si>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</si>
  <si>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</si>
  <si>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</si>
  <si>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</si>
  <si>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</si>
  <si>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</si>
  <si>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</si>
  <si>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</si>
  <si>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</si>
  <si>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</si>
  <si>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</si>
  <si>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</si>
  <si>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</si>
  <si>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</si>
  <si>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</si>
  <si>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</si>
  <si>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</si>
  <si>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</si>
  <si>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</si>
  <si>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</si>
  <si>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</si>
  <si>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</si>
  <si>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</si>
  <si>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</si>
  <si>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</si>
  <si>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</si>
  <si>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</si>
  <si>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</si>
  <si>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</si>
  <si>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</si>
  <si>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</si>
  <si>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</si>
  <si>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</si>
  <si>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</si>
  <si>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</si>
  <si>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</si>
  <si>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</si>
  <si>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</si>
  <si>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</si>
  <si>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</si>
  <si>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</si>
  <si>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</si>
  <si>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</si>
  <si>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</si>
  <si>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</si>
  <si>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</si>
  <si>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</si>
  <si>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</si>
  <si>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</si>
  <si>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</si>
  <si>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</si>
  <si>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</si>
  <si>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</si>
  <si>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</si>
  <si>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</si>
  <si>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</si>
  <si>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</si>
  <si>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</si>
  <si>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</si>
  <si>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</si>
  <si>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</si>
  <si>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</si>
  <si>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</si>
  <si>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</si>
  <si>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</si>
  <si>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</si>
  <si>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</si>
  <si>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</si>
  <si>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</si>
  <si>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</si>
  <si>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</si>
  <si>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</si>
  <si>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</si>
  <si>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</si>
  <si>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</si>
  <si>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</si>
  <si>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</si>
  <si>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</si>
  <si>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</si>
  <si>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</si>
  <si>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</si>
  <si>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</si>
  <si>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</si>
  <si>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</si>
  <si>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</si>
  <si>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</si>
  <si>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</si>
  <si>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</si>
  <si>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</si>
  <si>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</si>
  <si>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</si>
  <si>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</si>
  <si>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</si>
  <si>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</si>
  <si>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</si>
  <si>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</si>
  <si>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</si>
  <si>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</si>
  <si>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</si>
  <si>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</si>
  <si>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</si>
  <si>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</si>
  <si>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</si>
  <si>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</si>
  <si>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</si>
  <si>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</si>
  <si>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</si>
  <si>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</si>
  <si>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</si>
  <si>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</si>
  <si>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</si>
  <si>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</si>
  <si>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</si>
  <si>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</si>
  <si>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</si>
  <si>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</si>
  <si>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</si>
  <si>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</si>
  <si>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</si>
  <si>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</si>
  <si>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</si>
  <si>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</si>
  <si>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</si>
  <si>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</si>
  <si>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</si>
  <si>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</si>
  <si>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</si>
  <si>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</si>
  <si>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</si>
  <si>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</si>
  <si>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</si>
  <si>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</si>
  <si>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</si>
  <si>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</si>
  <si>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</si>
  <si>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</si>
  <si>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</si>
  <si>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</si>
  <si>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</si>
  <si>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</si>
  <si>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</si>
  <si>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</si>
  <si>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</si>
  <si>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</si>
  <si>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</si>
  <si>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</si>
  <si>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</si>
  <si>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</si>
  <si>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</si>
  <si>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</si>
  <si>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</si>
  <si>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</si>
  <si>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</si>
  <si>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</si>
  <si>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</si>
  <si>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</si>
  <si>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</si>
  <si>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</si>
  <si>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</si>
  <si>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</si>
  <si>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</si>
  <si>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</si>
  <si>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</si>
  <si>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</si>
  <si>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</si>
  <si>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</si>
  <si>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</si>
  <si>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</si>
  <si>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</si>
  <si>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</si>
  <si>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</si>
  <si>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</si>
  <si>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</si>
  <si>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</si>
  <si>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</si>
  <si>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</si>
  <si>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</si>
  <si>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</si>
  <si>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</si>
  <si>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</si>
  <si>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</si>
  <si>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</si>
  <si>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</si>
  <si>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</si>
  <si>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</si>
  <si>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</si>
  <si>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</si>
  <si>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</si>
  <si>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</si>
  <si>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</si>
  <si>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</si>
  <si>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</si>
  <si>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</si>
  <si>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</si>
  <si>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</si>
  <si>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</si>
  <si>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</si>
  <si>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</si>
  <si>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</si>
  <si>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</si>
  <si>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</si>
  <si>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</si>
  <si>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</si>
  <si>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</si>
  <si>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</si>
  <si>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</si>
  <si>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</si>
  <si>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</si>
  <si>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</si>
  <si>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</si>
  <si>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</si>
  <si>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</si>
  <si>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</si>
  <si>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</si>
  <si>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</si>
  <si>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</si>
  <si>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</si>
  <si>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</si>
  <si>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</si>
  <si>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</si>
  <si>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</si>
  <si>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</si>
  <si>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</si>
  <si>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</si>
  <si>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</si>
  <si>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</si>
  <si>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</si>
  <si>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</si>
  <si>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</si>
  <si>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</si>
  <si>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</si>
  <si>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</si>
  <si>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</si>
  <si>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</si>
  <si>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</si>
  <si>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</si>
  <si>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</si>
  <si>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</si>
  <si>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</si>
  <si>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</si>
  <si>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</si>
  <si>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</si>
  <si>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</si>
  <si>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</si>
  <si>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</si>
  <si>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</si>
  <si>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</si>
  <si>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</si>
  <si>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</si>
  <si>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</si>
  <si>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</si>
  <si>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</si>
  <si>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</si>
  <si>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</si>
  <si>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</si>
  <si>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</si>
  <si>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</si>
  <si>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</si>
  <si>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</si>
  <si>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</si>
  <si>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</si>
  <si>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</si>
  <si>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</si>
  <si>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</si>
  <si>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</si>
  <si>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</si>
  <si>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</si>
  <si>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</si>
  <si>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</si>
  <si>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</si>
  <si>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</si>
  <si>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</si>
  <si>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</si>
  <si>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</si>
  <si>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</si>
  <si>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</si>
  <si>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</si>
  <si>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</si>
  <si>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</si>
  <si>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</si>
  <si>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</si>
  <si>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</si>
  <si>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</si>
  <si>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</si>
  <si>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</si>
  <si>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</si>
  <si>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</si>
  <si>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</si>
  <si>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</si>
  <si>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</si>
  <si>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</si>
  <si>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</si>
  <si>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</si>
  <si>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</si>
  <si>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</si>
  <si>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</si>
  <si>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</si>
  <si>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</si>
  <si>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</si>
  <si>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</si>
  <si>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</si>
  <si>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</si>
  <si>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</si>
  <si>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</si>
  <si>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</si>
  <si>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</si>
  <si>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</si>
  <si>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</si>
  <si>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</si>
  <si>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</si>
  <si>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</si>
  <si>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</si>
  <si>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</si>
  <si>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</si>
  <si>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</si>
  <si>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</si>
  <si>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</si>
  <si>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</si>
  <si>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</si>
  <si>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</si>
  <si>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</si>
  <si>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</si>
  <si>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</si>
  <si>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</si>
  <si>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</si>
  <si>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</si>
  <si>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</si>
  <si>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</si>
  <si>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</si>
  <si>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</si>
  <si>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</si>
  <si>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</si>
  <si>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</si>
  <si>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</si>
  <si>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</si>
  <si>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</si>
  <si>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</si>
  <si>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</si>
  <si>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</si>
  <si>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</si>
  <si>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</si>
  <si>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</si>
  <si>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</si>
  <si>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</si>
  <si>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</si>
  <si>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</si>
  <si>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</si>
  <si>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</si>
  <si>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</si>
  <si>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</si>
  <si>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</si>
  <si>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</si>
  <si>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</si>
  <si>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</si>
  <si>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</si>
  <si>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</si>
  <si>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</si>
  <si>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</si>
  <si>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</si>
  <si>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</si>
  <si>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</si>
  <si>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</si>
  <si>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</si>
  <si>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</si>
  <si>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</si>
  <si>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</si>
  <si>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</si>
  <si>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</si>
  <si>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</si>
  <si>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</si>
  <si>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</si>
  <si>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</si>
  <si>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</si>
  <si>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</si>
  <si>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</si>
  <si>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</si>
  <si>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</si>
  <si>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</si>
  <si>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</si>
  <si>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</si>
  <si>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</si>
  <si>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</si>
  <si>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</si>
  <si>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</si>
  <si>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</si>
  <si>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</si>
  <si>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</si>
  <si>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</si>
  <si>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</si>
  <si>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</si>
  <si>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</si>
  <si>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</si>
  <si>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</si>
  <si>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</si>
  <si>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</si>
  <si>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</si>
  <si>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</si>
  <si>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</si>
  <si>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</si>
  <si>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</si>
  <si>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</si>
  <si>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</si>
  <si>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</si>
  <si>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</si>
  <si>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</si>
  <si>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</si>
  <si>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</si>
  <si>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</si>
  <si>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</si>
  <si>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</si>
  <si>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</si>
  <si>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</si>
  <si>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</si>
  <si>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</si>
  <si>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</si>
  <si>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</si>
  <si>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</si>
  <si>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</si>
  <si>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</si>
  <si>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</si>
  <si>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</si>
  <si>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</si>
  <si>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</si>
  <si>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</si>
  <si>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</si>
  <si>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</si>
  <si>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</si>
  <si>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</si>
  <si>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</si>
  <si>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</si>
  <si>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</si>
  <si>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</si>
  <si>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</si>
  <si>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</si>
  <si>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</si>
  <si>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</si>
  <si>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</si>
  <si>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</si>
  <si>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</si>
  <si>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</si>
  <si>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</si>
  <si>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</si>
  <si>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</si>
  <si>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</si>
  <si>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</si>
  <si>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</si>
  <si>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</si>
  <si>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</si>
  <si>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</si>
  <si>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</si>
  <si>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</si>
  <si>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</si>
  <si>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</si>
  <si>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</si>
  <si>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</si>
  <si>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</si>
  <si>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</si>
  <si>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</si>
  <si>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</si>
  <si>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</si>
  <si>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</si>
  <si>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</si>
  <si>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</si>
  <si>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</si>
  <si>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</si>
  <si>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</si>
  <si>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</si>
  <si>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</si>
  <si>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</si>
  <si>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</si>
  <si>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</si>
  <si>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</si>
  <si>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</si>
  <si>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</si>
  <si>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</si>
  <si>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</si>
  <si>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</si>
  <si>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</si>
  <si>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</si>
  <si>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</si>
  <si>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</si>
  <si>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</si>
  <si>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</si>
  <si>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</si>
  <si>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</si>
  <si>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</si>
  <si>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</si>
  <si>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</si>
  <si>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</si>
  <si>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</si>
  <si>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</si>
  <si>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</si>
  <si>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</si>
  <si>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</si>
  <si>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</si>
  <si>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</si>
  <si>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</si>
  <si>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</si>
  <si>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</si>
  <si>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</si>
  <si>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</si>
  <si>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</si>
  <si>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</si>
  <si>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</si>
  <si>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</si>
  <si>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</si>
  <si>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</si>
  <si>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</si>
  <si>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</si>
  <si>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</si>
  <si>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</si>
  <si>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</si>
  <si>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</si>
  <si>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</si>
  <si>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</si>
  <si>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</si>
  <si>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</si>
  <si>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</si>
  <si>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</si>
  <si>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</si>
  <si>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</si>
  <si>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</si>
  <si>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</si>
  <si>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</si>
  <si>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</si>
  <si>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</si>
  <si>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</si>
  <si>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</si>
  <si>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</si>
  <si>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</si>
  <si>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</si>
  <si>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</si>
  <si>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</si>
  <si>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</si>
  <si>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</si>
  <si>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</si>
  <si>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</si>
  <si>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</si>
  <si>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</si>
  <si>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</si>
  <si>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</si>
  <si>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</si>
  <si>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</si>
  <si>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</si>
  <si>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</si>
  <si>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</si>
  <si>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</si>
  <si>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</si>
  <si>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</si>
  <si>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</si>
  <si>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</si>
  <si>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</si>
  <si>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</si>
  <si>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</si>
  <si>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</si>
  <si>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</si>
  <si>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</si>
  <si>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</si>
  <si>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</si>
  <si>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</si>
  <si>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</si>
  <si>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</si>
  <si>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</si>
  <si>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</si>
  <si>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</si>
  <si>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</si>
  <si>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</si>
  <si>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</si>
  <si>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</si>
  <si>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</si>
  <si>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</si>
  <si>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</si>
  <si>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</si>
  <si>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</si>
  <si>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</si>
  <si>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</si>
  <si>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</si>
  <si>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</si>
  <si>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</si>
  <si>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</si>
  <si>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</si>
  <si>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</si>
  <si>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</si>
  <si>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</si>
  <si>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</si>
  <si>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</si>
  <si>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</si>
  <si>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</si>
  <si>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</si>
  <si>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</si>
  <si>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</si>
  <si>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</si>
  <si>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</si>
  <si>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</si>
  <si>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</si>
  <si>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</si>
  <si>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</si>
  <si>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</si>
  <si>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</si>
  <si>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</si>
  <si>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</si>
  <si>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</si>
  <si>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</si>
  <si>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</si>
  <si>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</si>
  <si>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</si>
  <si>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</si>
  <si>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</si>
  <si>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</si>
  <si>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</si>
  <si>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</si>
  <si>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</si>
  <si>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</si>
  <si>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</si>
  <si>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</si>
  <si>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</si>
  <si>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</si>
  <si>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</si>
  <si>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</si>
  <si>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</si>
  <si>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</si>
  <si>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</si>
  <si>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</si>
  <si>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</si>
  <si>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</si>
  <si>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</si>
  <si>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</si>
  <si>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</si>
  <si>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</si>
  <si>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</si>
  <si>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</si>
  <si>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</si>
  <si>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</si>
  <si>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</si>
  <si>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</si>
  <si>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</si>
  <si>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</si>
  <si>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</si>
  <si>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</si>
  <si>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</si>
  <si>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</si>
  <si>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</si>
  <si>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</si>
  <si>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</si>
  <si>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</si>
  <si>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</si>
  <si>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</si>
  <si>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</si>
  <si>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</si>
  <si>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</si>
  <si>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</si>
  <si>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</si>
  <si>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</si>
  <si>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</si>
  <si>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</si>
  <si>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</si>
  <si>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</si>
  <si>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</si>
  <si>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</si>
  <si>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</si>
  <si>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</si>
  <si>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</si>
  <si>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</si>
  <si>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</si>
  <si>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</si>
  <si>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</si>
  <si>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</si>
  <si>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</si>
  <si>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</si>
  <si>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</si>
  <si>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</si>
  <si>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</si>
  <si>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</si>
  <si>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</si>
  <si>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</si>
  <si>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</si>
  <si>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</si>
  <si>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</si>
  <si>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</si>
  <si>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</si>
  <si>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</si>
  <si>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</si>
  <si>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</si>
  <si>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</si>
  <si>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</si>
  <si>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</si>
  <si>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</si>
  <si>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</si>
  <si>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</si>
  <si>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</si>
  <si>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</si>
  <si>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</si>
  <si>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</si>
  <si>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</si>
  <si>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</si>
  <si>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</si>
  <si>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</si>
  <si>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</si>
  <si>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</si>
  <si>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</si>
  <si>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</si>
  <si>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</si>
  <si>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</si>
  <si>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</si>
  <si>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</si>
  <si>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</si>
  <si>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</si>
  <si>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</si>
  <si>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</si>
  <si>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</si>
  <si>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</si>
  <si>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</si>
  <si>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</si>
  <si>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</si>
  <si>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</si>
  <si>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</si>
  <si>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</si>
  <si>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</si>
  <si>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</si>
  <si>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</si>
  <si>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</si>
  <si>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</si>
  <si>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</si>
  <si>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</si>
  <si>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</si>
  <si>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</si>
  <si>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</si>
  <si>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</si>
  <si>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</si>
  <si>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</si>
  <si>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</si>
  <si>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</si>
  <si>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</si>
  <si>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</si>
  <si>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</si>
  <si>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</si>
  <si>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</si>
  <si>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</si>
  <si>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</si>
  <si>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</si>
  <si>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</si>
  <si>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</si>
  <si>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</si>
  <si>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</si>
  <si>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</si>
  <si>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</si>
  <si>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</si>
  <si>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</si>
  <si>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</si>
  <si>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</si>
  <si>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</si>
  <si>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</si>
  <si>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</si>
  <si>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</si>
  <si>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</si>
  <si>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</si>
  <si>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</si>
  <si>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</si>
  <si>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</si>
  <si>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</si>
  <si>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</si>
  <si>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</si>
  <si>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</si>
  <si>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</si>
  <si>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</si>
  <si>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</si>
  <si>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</si>
  <si>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</si>
  <si>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</si>
  <si>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</si>
  <si>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</si>
  <si>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</si>
  <si>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</si>
  <si>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</si>
  <si>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</si>
  <si>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</si>
  <si>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</si>
  <si>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</si>
  <si>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</si>
  <si>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</si>
  <si>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</si>
  <si>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</si>
  <si>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</si>
  <si>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</si>
  <si>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</si>
  <si>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</si>
  <si>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</si>
  <si>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</si>
  <si>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</si>
  <si>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</si>
  <si>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</si>
  <si>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</si>
  <si>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</si>
  <si>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</si>
  <si>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</si>
  <si>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</si>
  <si>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</si>
  <si>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</si>
  <si>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</si>
  <si>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</si>
  <si>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</si>
  <si>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</si>
  <si>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</si>
  <si>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</si>
  <si>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</si>
  <si>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</si>
  <si>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</si>
  <si>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</si>
  <si>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</si>
  <si>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</si>
  <si>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</si>
  <si>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</si>
  <si>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</si>
  <si>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</si>
  <si>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</si>
  <si>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</si>
  <si>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</si>
  <si>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</si>
  <si>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</si>
  <si>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</si>
  <si>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</si>
  <si>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</si>
  <si>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</si>
  <si>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</si>
  <si>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</si>
  <si>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</si>
  <si>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</si>
  <si>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</si>
  <si>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</si>
  <si>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</si>
  <si>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</si>
  <si>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</si>
  <si>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</si>
  <si>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</si>
  <si>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</si>
  <si>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</si>
  <si>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</si>
  <si>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</si>
  <si>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</si>
  <si>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</si>
  <si>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</si>
  <si>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</si>
  <si>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</si>
  <si>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</si>
  <si>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</si>
  <si>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</si>
  <si>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</si>
  <si>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</si>
  <si>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</si>
  <si>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</si>
  <si>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</si>
  <si>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</si>
  <si>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</si>
  <si>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</si>
  <si>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</si>
  <si>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</si>
  <si>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</si>
  <si>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</si>
  <si>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</si>
  <si>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</si>
  <si>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</si>
  <si>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</si>
  <si>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</si>
  <si>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</si>
  <si>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</si>
  <si>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</si>
  <si>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</si>
  <si>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</si>
  <si>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</si>
  <si>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</si>
  <si>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</si>
  <si>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</si>
  <si>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</si>
  <si>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</si>
  <si>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</si>
  <si>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</si>
  <si>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</si>
  <si>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</si>
  <si>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</si>
  <si>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</si>
  <si>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</si>
  <si>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</si>
  <si>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</si>
  <si>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</si>
  <si>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</si>
  <si>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</si>
  <si>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</si>
  <si>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</si>
  <si>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</si>
  <si>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</si>
  <si>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</si>
  <si>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</si>
  <si>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</si>
  <si>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</si>
  <si>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</si>
  <si>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</si>
  <si>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</si>
  <si>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</si>
  <si>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</si>
  <si>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</si>
  <si>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</si>
  <si>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</si>
  <si>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</si>
  <si>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</si>
  <si>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</si>
  <si>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</si>
  <si>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</si>
  <si>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</si>
  <si>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</si>
  <si>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</si>
  <si>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</si>
  <si>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</si>
  <si>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</si>
  <si>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</si>
  <si>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</si>
  <si>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</si>
  <si>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</si>
  <si>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</si>
  <si>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</si>
  <si>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</si>
  <si>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</si>
  <si>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</si>
  <si>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</si>
  <si>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</si>
  <si>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</si>
  <si>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</si>
  <si>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</si>
  <si>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</si>
  <si>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</si>
  <si>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</si>
  <si>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</si>
  <si>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</si>
  <si>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</si>
  <si>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</si>
  <si>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</si>
  <si>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</si>
  <si>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</si>
  <si>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</si>
  <si>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</si>
  <si>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</si>
  <si>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</si>
  <si>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</si>
  <si>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</si>
  <si>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</si>
  <si>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</si>
  <si>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</si>
  <si>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</si>
  <si>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</si>
  <si>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</si>
  <si>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</si>
  <si>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</si>
  <si>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</si>
  <si>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</si>
  <si>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</si>
  <si>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</si>
  <si>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</si>
  <si>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</si>
  <si>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</si>
  <si>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</si>
  <si>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</si>
  <si>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</si>
  <si>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</si>
  <si>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</si>
  <si>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</si>
  <si>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</si>
  <si>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</si>
  <si>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</si>
  <si>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</si>
  <si>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</si>
  <si>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</si>
  <si>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</si>
  <si>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</si>
  <si>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</si>
  <si>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</si>
  <si>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</si>
  <si>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</si>
  <si>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</si>
  <si>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</si>
  <si>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</si>
  <si>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</si>
  <si>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</si>
  <si>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</si>
  <si>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</si>
  <si>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</si>
  <si>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</si>
  <si>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</si>
  <si>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</si>
  <si>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</si>
  <si>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</si>
  <si>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</si>
  <si>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</si>
  <si>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</si>
  <si>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</si>
  <si>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</si>
  <si>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</si>
  <si>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</si>
  <si>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</si>
  <si>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</si>
  <si>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</si>
  <si>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</si>
  <si>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</si>
  <si>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</si>
  <si>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</si>
  <si>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</si>
  <si>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</si>
  <si>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</si>
  <si>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</si>
  <si>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</si>
  <si>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</si>
  <si>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</si>
  <si>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</si>
  <si>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</si>
  <si>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</si>
  <si>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</si>
  <si>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</si>
  <si>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</si>
  <si>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</si>
  <si>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</si>
  <si>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</si>
  <si>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</si>
  <si>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</si>
  <si>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</si>
  <si>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</si>
  <si>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</si>
  <si>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</si>
  <si>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</si>
  <si>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</si>
  <si>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</si>
  <si>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</si>
  <si>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</si>
  <si>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</si>
  <si>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</si>
  <si>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</si>
  <si>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</si>
  <si>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</si>
  <si>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</si>
  <si>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</si>
  <si>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</si>
  <si>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</si>
  <si>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</si>
  <si>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</si>
  <si>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</si>
  <si>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</si>
  <si>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</si>
  <si>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</si>
  <si>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</si>
  <si>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</si>
  <si>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</si>
  <si>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</si>
  <si>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</si>
  <si>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</si>
  <si>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</si>
  <si>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</si>
  <si>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</si>
  <si>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</si>
  <si>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</si>
  <si>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</si>
  <si>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</si>
  <si>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</si>
  <si>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</si>
  <si>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</si>
  <si>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</si>
  <si>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</si>
  <si>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</si>
  <si>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</si>
  <si>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</si>
  <si>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</si>
  <si>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</si>
  <si>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</si>
  <si>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</si>
  <si>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</si>
  <si>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</si>
  <si>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</si>
  <si>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</si>
  <si>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</si>
  <si>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</si>
  <si>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</si>
  <si>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</si>
  <si>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</si>
  <si>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</si>
  <si>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</si>
  <si>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</si>
  <si>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</si>
  <si>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</si>
  <si>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</si>
  <si>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</si>
  <si>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</si>
  <si>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</si>
  <si>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</si>
  <si>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</si>
  <si>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</si>
  <si>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</si>
  <si>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</si>
  <si>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</si>
  <si>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</si>
  <si>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</si>
  <si>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</si>
  <si>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</si>
  <si>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</si>
  <si>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</si>
  <si>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</si>
  <si>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</si>
  <si>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</si>
  <si>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</si>
  <si>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</si>
  <si>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</si>
  <si>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</si>
  <si>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</si>
  <si>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</si>
  <si>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</si>
  <si>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</si>
  <si>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</si>
  <si>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</si>
  <si>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</si>
  <si>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</si>
  <si>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</si>
  <si>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</si>
  <si>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</si>
  <si>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</si>
  <si>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</si>
  <si>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</si>
  <si>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</si>
  <si>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</si>
  <si>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</si>
  <si>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</si>
  <si>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</si>
  <si>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</si>
  <si>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</si>
  <si>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</si>
  <si>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</si>
  <si>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</si>
  <si>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</si>
  <si>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</si>
  <si>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</si>
  <si>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</si>
  <si>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</si>
  <si>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</si>
  <si>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</si>
  <si>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</si>
  <si>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</si>
  <si>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</si>
  <si>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</si>
  <si>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</si>
  <si>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</si>
  <si>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</si>
  <si>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</si>
  <si>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</si>
  <si>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</si>
  <si>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</si>
  <si>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</si>
  <si>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</si>
  <si>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</si>
  <si>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</si>
  <si>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</si>
  <si>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</si>
  <si>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</si>
  <si>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</si>
  <si>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</si>
  <si>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</si>
  <si>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</si>
  <si>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</si>
  <si>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</si>
  <si>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</si>
  <si>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</si>
  <si>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</si>
  <si>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</si>
  <si>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</si>
  <si>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</si>
  <si>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</si>
  <si>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</si>
  <si>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</si>
  <si>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</si>
  <si>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</si>
  <si>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</si>
  <si>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</si>
  <si>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</si>
  <si>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</si>
  <si>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</si>
  <si>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</si>
  <si>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</si>
  <si>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</si>
  <si>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</si>
  <si>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</si>
  <si>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</si>
  <si>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</si>
  <si>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</si>
  <si>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</si>
  <si>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</si>
  <si>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</si>
  <si>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</si>
  <si>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</si>
  <si>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</si>
  <si>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</si>
  <si>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</si>
  <si>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</si>
  <si>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</si>
  <si>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</si>
  <si>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</si>
  <si>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</si>
  <si>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</si>
  <si>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</si>
  <si>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</si>
  <si>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</si>
  <si>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</si>
  <si>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</si>
  <si>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</si>
  <si>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</si>
  <si>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</si>
  <si>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</si>
  <si>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</si>
  <si>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</si>
  <si>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</si>
  <si>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</si>
  <si>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</si>
  <si>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</si>
  <si>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</si>
  <si>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</si>
  <si>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</si>
  <si>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</si>
  <si>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</si>
  <si>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</si>
  <si>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</si>
  <si>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</si>
  <si>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</si>
  <si>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</si>
  <si>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</si>
  <si>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</si>
  <si>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</si>
  <si>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</si>
  <si>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</si>
  <si>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</si>
  <si>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</si>
  <si>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</si>
  <si>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</si>
  <si>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</si>
  <si>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</si>
  <si>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</si>
  <si>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</si>
  <si>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</si>
  <si>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</si>
  <si>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</si>
  <si>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</si>
  <si>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</si>
  <si>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</si>
  <si>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</si>
  <si>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</si>
  <si>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</si>
  <si>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</si>
  <si>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</si>
  <si>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</si>
  <si>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</si>
  <si>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</si>
  <si>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</si>
  <si>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</si>
  <si>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</si>
  <si>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</si>
  <si>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</si>
  <si>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</si>
  <si>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</si>
  <si>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</si>
  <si>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</si>
  <si>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</si>
  <si>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</si>
  <si>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</si>
  <si>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</si>
  <si>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</si>
  <si>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</si>
  <si>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</si>
  <si>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</si>
  <si>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</si>
  <si>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</si>
  <si>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</si>
  <si>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</si>
  <si>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</si>
  <si>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</si>
  <si>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</si>
  <si>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</si>
  <si>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</si>
  <si>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</si>
  <si>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</si>
  <si>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</si>
  <si>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</si>
  <si>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</si>
  <si>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</si>
  <si>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</si>
  <si>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</si>
  <si>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</si>
  <si>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</si>
  <si>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</si>
  <si>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</si>
  <si>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</si>
  <si>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</si>
  <si>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</si>
  <si>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</si>
  <si>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</si>
  <si>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</si>
  <si>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</si>
  <si>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</si>
  <si>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</si>
  <si>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</si>
  <si>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</si>
  <si>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</si>
  <si>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</si>
  <si>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</si>
  <si>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</si>
  <si>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</si>
  <si>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</si>
  <si>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</si>
  <si>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</si>
  <si>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</si>
  <si>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</si>
  <si>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</si>
  <si>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</si>
  <si>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</si>
  <si>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</si>
  <si>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</si>
  <si>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</si>
  <si>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</si>
  <si>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</si>
  <si>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</si>
  <si>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</si>
  <si>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</si>
  <si>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</si>
  <si>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</si>
  <si>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</si>
  <si>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</si>
  <si>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</si>
  <si>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</si>
  <si>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</si>
  <si>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</si>
  <si>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</si>
  <si>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</si>
  <si>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</si>
  <si>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</si>
  <si>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</si>
  <si>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</si>
  <si>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</si>
  <si>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</si>
  <si>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</si>
  <si>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</si>
  <si>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</si>
  <si>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</si>
  <si>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</si>
  <si>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</si>
  <si>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</si>
  <si>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</si>
  <si>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</si>
  <si>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</si>
  <si>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</si>
  <si>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</si>
  <si>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</si>
  <si>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</si>
  <si>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</si>
  <si>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</si>
  <si>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</si>
  <si>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</si>
  <si>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</si>
  <si>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</si>
  <si>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</si>
  <si>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</si>
  <si>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</si>
  <si>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</si>
  <si>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</si>
  <si>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</si>
  <si>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</si>
  <si>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</si>
  <si>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</si>
  <si>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</si>
  <si>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</si>
  <si>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</si>
  <si>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</si>
  <si>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</si>
  <si>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</si>
  <si>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</si>
  <si>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</si>
  <si>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</si>
  <si>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</si>
  <si>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</si>
  <si>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</si>
  <si>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</si>
  <si>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</si>
  <si>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</si>
  <si>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</si>
  <si>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</si>
  <si>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</si>
  <si>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</si>
  <si>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</si>
  <si>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</si>
  <si>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</si>
  <si>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</si>
  <si>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</si>
  <si>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</si>
  <si>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</si>
  <si>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</si>
  <si>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</si>
  <si>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</si>
  <si>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</si>
  <si>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</si>
  <si>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</si>
  <si>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</si>
  <si>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</si>
  <si>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</si>
  <si>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</si>
  <si>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</si>
  <si>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</si>
  <si>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</si>
  <si>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</si>
  <si>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</si>
  <si>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</si>
  <si>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</si>
  <si>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</si>
  <si>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</si>
  <si>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</si>
  <si>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</si>
  <si>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</si>
  <si>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</si>
  <si>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</si>
  <si>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</si>
  <si>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</si>
  <si>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</si>
  <si>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</si>
  <si>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</si>
  <si>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</si>
  <si>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</si>
  <si>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</si>
  <si>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</si>
  <si>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</si>
  <si>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</si>
  <si>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</si>
  <si>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</si>
  <si>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</si>
  <si>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</si>
  <si>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</si>
  <si>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</si>
  <si>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</si>
  <si>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</si>
  <si>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</si>
  <si>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</si>
  <si>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</si>
  <si>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</si>
  <si>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</si>
  <si>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</si>
  <si>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</si>
  <si>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</si>
  <si>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</si>
  <si>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</si>
  <si>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</si>
  <si>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</si>
  <si>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</si>
  <si>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</si>
  <si>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</si>
  <si>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</si>
  <si>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</si>
  <si>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</si>
  <si>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</si>
  <si>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</si>
  <si>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</si>
  <si>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</si>
  <si>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</si>
  <si>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</si>
  <si>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</si>
  <si>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</si>
  <si>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</si>
  <si>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</si>
  <si>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</si>
  <si>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</si>
  <si>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</si>
  <si>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</si>
  <si>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</si>
  <si>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</si>
  <si>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</si>
  <si>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</si>
  <si>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</si>
  <si>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</si>
  <si>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</si>
  <si>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</si>
  <si>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</si>
  <si>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</si>
  <si>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</si>
  <si>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</si>
  <si>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</si>
  <si>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</si>
  <si>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</si>
  <si>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</si>
  <si>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</si>
  <si>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</si>
  <si>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</si>
  <si>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</si>
  <si>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</si>
  <si>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</si>
  <si>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</si>
  <si>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</si>
  <si>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</si>
  <si>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</si>
  <si>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</si>
  <si>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</si>
  <si>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</si>
  <si>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</si>
  <si>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</si>
  <si>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</si>
  <si>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</si>
  <si>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</si>
  <si>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</si>
  <si>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</si>
  <si>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</si>
  <si>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</si>
  <si>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</si>
  <si>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</si>
  <si>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</si>
  <si>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</si>
  <si>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</si>
  <si>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</si>
  <si>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</si>
  <si>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</si>
  <si>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</si>
  <si>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</si>
  <si>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</si>
  <si>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</si>
  <si>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</si>
  <si>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</si>
  <si>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</si>
  <si>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</si>
  <si>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</si>
  <si>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</si>
  <si>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</si>
  <si>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</si>
  <si>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</si>
  <si>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</si>
  <si>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</si>
  <si>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</si>
  <si>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</si>
  <si>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</si>
  <si>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</si>
  <si>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</si>
  <si>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</si>
  <si>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</si>
  <si>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</si>
  <si>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</si>
  <si>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</si>
  <si>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</si>
  <si>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</si>
  <si>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</si>
  <si>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</si>
  <si>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</si>
  <si>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</si>
  <si>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</si>
  <si>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</si>
  <si>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</si>
  <si>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</si>
  <si>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</si>
  <si>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</si>
  <si>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</si>
  <si>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</si>
  <si>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</si>
  <si>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</si>
  <si>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</si>
  <si>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</si>
  <si>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</si>
  <si>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</si>
  <si>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</si>
  <si>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</si>
  <si>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</si>
  <si>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</si>
  <si>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</si>
  <si>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</si>
  <si>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</si>
  <si>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</si>
  <si>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</si>
  <si>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</si>
  <si>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</si>
  <si>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</si>
  <si>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</si>
  <si>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</si>
  <si>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</si>
  <si>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</si>
  <si>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</si>
  <si>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</si>
  <si>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</si>
  <si>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</si>
  <si>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</si>
  <si>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</si>
  <si>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</si>
  <si>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</si>
  <si>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</si>
  <si>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</si>
  <si>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</si>
  <si>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</si>
  <si>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</si>
  <si>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</si>
  <si>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</si>
  <si>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</si>
  <si>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</si>
  <si>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</si>
  <si>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</si>
  <si>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</si>
  <si>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</si>
  <si>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</si>
  <si>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</si>
  <si>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</si>
  <si>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</si>
  <si>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</si>
  <si>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</si>
  <si>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</si>
  <si>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</si>
  <si>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</si>
  <si>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</si>
  <si>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</si>
  <si>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</si>
  <si>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</si>
  <si>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</si>
  <si>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</si>
  <si>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</si>
  <si>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</si>
  <si>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</si>
  <si>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</si>
  <si>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</si>
  <si>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</si>
  <si>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</si>
  <si>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</si>
  <si>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</si>
  <si>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</si>
  <si>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</si>
  <si>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</si>
  <si>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</si>
  <si>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</si>
  <si>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</si>
  <si>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</si>
  <si>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</si>
  <si>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</si>
  <si>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</si>
  <si>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</si>
  <si>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</si>
  <si>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</si>
  <si>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</si>
  <si>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</si>
  <si>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</si>
  <si>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</si>
  <si>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</si>
  <si>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</si>
  <si>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</si>
  <si>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</si>
  <si>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</si>
  <si>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</si>
  <si>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</si>
  <si>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</si>
  <si>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</si>
  <si>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</si>
  <si>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</si>
  <si>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</si>
  <si>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</si>
  <si>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</si>
  <si>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</si>
  <si>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</si>
  <si>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</si>
  <si>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</si>
  <si>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</si>
  <si>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</si>
  <si>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</si>
  <si>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</si>
  <si>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</si>
  <si>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</si>
  <si>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</si>
  <si>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</si>
  <si>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</si>
  <si>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</si>
  <si>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</si>
  <si>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</si>
  <si>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</si>
  <si>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</si>
  <si>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</si>
  <si>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</si>
  <si>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</si>
  <si>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</si>
  <si>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</si>
  <si>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</si>
  <si>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</si>
  <si>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</si>
  <si>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</si>
  <si>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</si>
  <si>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</si>
  <si>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</si>
  <si>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</si>
  <si>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</si>
  <si>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</si>
  <si>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</si>
  <si>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</si>
  <si>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</si>
  <si>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</si>
  <si>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</si>
  <si>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</si>
  <si>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</si>
  <si>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</si>
  <si>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</si>
  <si>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</si>
  <si>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</si>
  <si>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</si>
  <si>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</si>
  <si>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</si>
  <si>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</si>
  <si>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</si>
  <si>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</si>
  <si>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</si>
  <si>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</si>
  <si>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</si>
  <si>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</si>
  <si>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</si>
  <si>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</si>
  <si>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</si>
  <si>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</si>
  <si>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</si>
  <si>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</si>
  <si>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</si>
  <si>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</si>
  <si>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</si>
  <si>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</si>
  <si>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</si>
  <si>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</si>
  <si>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</si>
  <si>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</si>
  <si>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</si>
  <si>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</si>
  <si>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</si>
  <si>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</si>
  <si>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</si>
  <si>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</si>
  <si>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</si>
  <si>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</si>
  <si>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</si>
  <si>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</si>
  <si>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</si>
  <si>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</si>
  <si>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</si>
  <si>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</si>
  <si>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</si>
  <si>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</si>
  <si>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</si>
  <si>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</si>
  <si>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</si>
  <si>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</si>
  <si>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</si>
  <si>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</si>
  <si>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</si>
  <si>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</si>
  <si>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</si>
  <si>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</si>
  <si>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</si>
  <si>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</si>
  <si>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</si>
  <si>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</si>
  <si>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</si>
  <si>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</si>
  <si>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</si>
  <si>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</si>
  <si>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</si>
  <si>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</si>
  <si>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</si>
  <si>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</si>
  <si>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</si>
  <si>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</si>
  <si>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</si>
  <si>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</si>
  <si>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</si>
  <si>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</si>
  <si>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</si>
  <si>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</si>
  <si>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</si>
  <si>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</si>
  <si>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</si>
  <si>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</si>
  <si>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</si>
  <si>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</si>
  <si>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</si>
  <si>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</si>
  <si>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</si>
  <si>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</si>
  <si>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</si>
  <si>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</si>
  <si>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</si>
  <si>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</si>
  <si>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</si>
  <si>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</si>
  <si>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</si>
  <si>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</si>
  <si>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</si>
  <si>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</si>
  <si>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</si>
  <si>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</si>
  <si>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</si>
  <si>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</si>
  <si>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</si>
  <si>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</si>
  <si>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</si>
  <si>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</si>
  <si>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</si>
  <si>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</si>
  <si>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</si>
  <si>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</si>
  <si>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</si>
  <si>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</si>
  <si>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</si>
  <si>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</si>
  <si>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</si>
  <si>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</si>
  <si>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</si>
  <si>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</si>
  <si>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</si>
  <si>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</si>
  <si>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</si>
  <si>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</si>
  <si>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</si>
  <si>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</si>
  <si>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</si>
  <si>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</si>
  <si>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</si>
  <si>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</si>
  <si>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</si>
  <si>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</si>
  <si>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</si>
  <si>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</si>
  <si>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</si>
  <si>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</si>
  <si>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</si>
  <si>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</si>
  <si>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</si>
  <si>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</si>
  <si>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</si>
  <si>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</si>
  <si>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</si>
  <si>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</si>
  <si>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</si>
  <si>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</si>
  <si>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</si>
  <si>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</si>
  <si>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</si>
  <si>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</si>
  <si>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</si>
  <si>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</si>
  <si>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</si>
  <si>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</si>
  <si>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</si>
  <si>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</si>
  <si>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</si>
  <si>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</si>
  <si>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</si>
  <si>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</si>
  <si>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</si>
  <si>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</si>
  <si>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</si>
  <si>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</si>
  <si>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</si>
  <si>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</si>
  <si>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</si>
  <si>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</si>
  <si>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</si>
  <si>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</si>
  <si>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</si>
  <si>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</si>
  <si>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</si>
  <si>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</si>
  <si>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</si>
  <si>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</si>
  <si>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</si>
  <si>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</si>
  <si>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</si>
  <si>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</si>
  <si>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</si>
  <si>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</si>
  <si>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</si>
  <si>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</si>
  <si>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</si>
  <si>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</si>
  <si>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</si>
  <si>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</si>
  <si>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</si>
  <si>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</si>
  <si>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</si>
  <si>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</si>
  <si>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</si>
  <si>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</si>
  <si>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</si>
  <si>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</si>
  <si>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</si>
  <si>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</si>
  <si>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</si>
  <si>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</si>
  <si>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</si>
  <si>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</si>
  <si>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</si>
  <si>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</si>
  <si>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</si>
  <si>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</si>
  <si>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</si>
  <si>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</si>
  <si>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</si>
  <si>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</si>
  <si>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</si>
  <si>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</si>
  <si>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</si>
  <si>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</si>
  <si>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</si>
  <si>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</si>
  <si>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</si>
  <si>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</si>
  <si>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</si>
  <si>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</si>
  <si>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</si>
  <si>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</si>
  <si>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</si>
  <si>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</si>
  <si>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</si>
  <si>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</si>
  <si>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</si>
  <si>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</si>
  <si>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</si>
  <si>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</si>
  <si>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</si>
  <si>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</si>
  <si>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</si>
  <si>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</si>
  <si>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</si>
  <si>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</si>
  <si>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</si>
  <si>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</si>
  <si>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</si>
  <si>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</si>
  <si>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</si>
  <si>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</si>
  <si>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</si>
  <si>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</si>
  <si>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</si>
  <si>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</si>
  <si>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</si>
  <si>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</si>
  <si>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</si>
  <si>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</si>
  <si>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</si>
  <si>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</si>
  <si>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</si>
  <si>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</si>
  <si>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</si>
  <si>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</si>
  <si>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</si>
  <si>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</si>
  <si>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</si>
  <si>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</si>
  <si>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</si>
  <si>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</si>
  <si>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</si>
  <si>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</si>
  <si>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</si>
  <si>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</si>
  <si>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</si>
  <si>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</si>
  <si>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</si>
  <si>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</si>
  <si>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</si>
  <si>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</si>
  <si>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</si>
  <si>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</si>
  <si>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</si>
  <si>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</si>
  <si>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</si>
  <si>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</si>
  <si>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</si>
  <si>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</si>
  <si>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</si>
  <si>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</si>
  <si>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</si>
  <si>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</si>
  <si>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</si>
  <si>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</si>
  <si>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</si>
  <si>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</si>
  <si>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</si>
  <si>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</si>
  <si>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</si>
  <si>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</si>
  <si>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</si>
  <si>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</si>
  <si>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</si>
  <si>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</si>
  <si>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</si>
  <si>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</si>
  <si>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</si>
  <si>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</si>
  <si>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</si>
  <si>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</si>
  <si>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</si>
  <si>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</si>
  <si>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</si>
  <si>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</si>
  <si>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</si>
  <si>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</si>
  <si>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</si>
  <si>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</si>
  <si>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</si>
  <si>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</si>
  <si>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</si>
  <si>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</si>
  <si>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</si>
  <si>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</si>
  <si>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</si>
  <si>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</si>
  <si>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</si>
  <si>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</si>
  <si>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</si>
  <si>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</si>
  <si>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</si>
  <si>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</si>
  <si>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</si>
  <si>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</si>
  <si>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</si>
  <si>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</si>
  <si>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</si>
  <si>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</si>
  <si>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</si>
  <si>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</si>
  <si>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</si>
  <si>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</si>
  <si>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</si>
  <si>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</si>
  <si>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</si>
  <si>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</si>
  <si>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</si>
  <si>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</si>
  <si>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</si>
  <si>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</si>
  <si>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</si>
  <si>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</si>
  <si>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</si>
  <si>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</si>
  <si>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</si>
  <si>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</si>
  <si>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</si>
  <si>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</si>
  <si>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</si>
  <si>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</si>
  <si>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</si>
  <si>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</si>
  <si>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</si>
  <si>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</si>
  <si>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</si>
  <si>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</si>
  <si>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</si>
  <si>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</si>
  <si>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</si>
  <si>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</si>
  <si>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</si>
  <si>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</si>
  <si>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</si>
  <si>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</si>
  <si>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</si>
  <si>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</si>
  <si>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</si>
  <si>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</si>
  <si>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</si>
  <si>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</si>
  <si>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</si>
  <si>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</si>
  <si>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</si>
  <si>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</si>
  <si>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</si>
  <si>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</si>
  <si>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</si>
  <si>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</si>
  <si>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</si>
  <si>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</si>
  <si>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</si>
  <si>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</si>
  <si>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</si>
  <si>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</si>
  <si>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</si>
  <si>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</si>
  <si>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</si>
  <si>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</si>
  <si>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</si>
  <si>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</si>
  <si>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</si>
  <si>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</si>
  <si>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</si>
  <si>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</si>
  <si>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</si>
  <si>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</si>
  <si>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</si>
  <si>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</si>
  <si>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</si>
  <si>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</si>
  <si>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</si>
  <si>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</si>
  <si>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</si>
  <si>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</si>
  <si>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</si>
  <si>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</si>
  <si>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</si>
  <si>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</si>
  <si>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</si>
  <si>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</si>
  <si>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</si>
  <si>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</si>
  <si>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</si>
  <si>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</si>
  <si>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</si>
  <si>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</si>
  <si>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</si>
  <si>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</si>
  <si>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</si>
  <si>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</si>
  <si>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</si>
  <si>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</si>
  <si>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</si>
  <si>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</si>
  <si>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</si>
  <si>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</si>
  <si>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</si>
  <si>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</si>
  <si>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</si>
  <si>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</si>
  <si>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</si>
  <si>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</si>
  <si>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</si>
  <si>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</si>
  <si>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</si>
  <si>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</si>
  <si>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</si>
  <si>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</si>
  <si>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</si>
  <si>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</si>
  <si>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</si>
  <si>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</si>
  <si>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</si>
  <si>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</si>
  <si>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</si>
  <si>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</si>
  <si>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</si>
  <si>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</si>
  <si>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</si>
  <si>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</si>
  <si>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</si>
  <si>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</si>
  <si>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</si>
  <si>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</si>
  <si>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</si>
  <si>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</si>
  <si>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</si>
  <si>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</si>
  <si>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</si>
  <si>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</si>
  <si>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</si>
  <si>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</si>
  <si>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</si>
  <si>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</si>
  <si>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</si>
  <si>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</si>
  <si>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</si>
  <si>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</si>
  <si>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</si>
  <si>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</si>
  <si>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</si>
  <si>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</si>
  <si>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</si>
  <si>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</si>
  <si>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</si>
  <si>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</si>
  <si>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</si>
  <si>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</si>
  <si>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</si>
  <si>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</si>
  <si>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</si>
  <si>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</si>
  <si>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</si>
  <si>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</si>
  <si>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</si>
  <si>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</si>
  <si>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</si>
  <si>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</si>
  <si>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</si>
  <si>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</si>
  <si>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</si>
  <si>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</si>
  <si>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</si>
  <si>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</si>
  <si>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</si>
  <si>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</si>
  <si>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</si>
  <si>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</si>
  <si>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</si>
  <si>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</si>
  <si>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</si>
  <si>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</si>
  <si>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</si>
  <si>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</si>
  <si>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</si>
  <si>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</si>
  <si>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</si>
  <si>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</si>
  <si>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</si>
  <si>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</si>
  <si>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</si>
  <si>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</si>
  <si>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</si>
  <si>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</si>
  <si>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</si>
  <si>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</si>
  <si>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</si>
  <si>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</si>
  <si>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</si>
  <si>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</si>
  <si>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</si>
  <si>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</si>
  <si>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</si>
  <si>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</si>
  <si>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</si>
  <si>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</si>
  <si>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</si>
  <si>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</si>
  <si>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</si>
  <si>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</si>
  <si>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</si>
  <si>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</si>
  <si>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</si>
  <si>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</si>
  <si>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</si>
  <si>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</si>
  <si>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</si>
  <si>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</si>
  <si>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</si>
  <si>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</si>
  <si>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</si>
  <si>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</si>
  <si>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</si>
  <si>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</si>
  <si>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</si>
  <si>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</si>
  <si>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</si>
  <si>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</si>
  <si>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</si>
  <si>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</si>
  <si>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</si>
  <si>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</si>
  <si>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</si>
  <si>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</si>
  <si>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</si>
  <si>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</si>
  <si>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</si>
  <si>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</si>
  <si>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</si>
  <si>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</si>
  <si>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</si>
  <si>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</si>
  <si>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</si>
  <si>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</si>
  <si>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</si>
  <si>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</si>
  <si>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</si>
  <si>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</si>
  <si>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</si>
  <si>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</si>
  <si>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</si>
  <si>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</si>
  <si>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</si>
  <si>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</si>
  <si>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</si>
  <si>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</si>
  <si>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</si>
  <si>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</si>
  <si>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</si>
  <si>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</si>
  <si>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</si>
  <si>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</si>
  <si>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</si>
  <si>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</si>
  <si>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</si>
  <si>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</si>
  <si>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</si>
  <si>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</si>
  <si>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</si>
  <si>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</si>
  <si>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</si>
  <si>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</si>
  <si>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</si>
  <si>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</si>
  <si>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</si>
  <si>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</si>
  <si>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</si>
  <si>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</si>
  <si>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</si>
  <si>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</si>
  <si>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</si>
  <si>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</si>
  <si>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</si>
  <si>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</si>
  <si>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</si>
  <si>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</si>
  <si>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</si>
  <si>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</si>
  <si>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</si>
  <si>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</si>
  <si>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</si>
  <si>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</si>
  <si>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</si>
  <si>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</si>
  <si>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</si>
  <si>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</si>
  <si>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</si>
  <si>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</si>
  <si>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</si>
  <si>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</si>
  <si>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</si>
  <si>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</si>
  <si>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</si>
  <si>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</si>
  <si>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</si>
  <si>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</si>
  <si>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</si>
  <si>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</si>
  <si>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</si>
  <si>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</si>
  <si>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</si>
  <si>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</si>
  <si>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</si>
  <si>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</si>
  <si>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</si>
  <si>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</si>
  <si>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</si>
  <si>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</si>
  <si>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</si>
  <si>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</si>
  <si>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</si>
  <si>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</si>
  <si>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</si>
  <si>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</si>
  <si>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</si>
  <si>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</si>
  <si>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</si>
  <si>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</si>
  <si>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</si>
  <si>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</si>
  <si>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</si>
  <si>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</si>
  <si>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</si>
  <si>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</si>
  <si>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</si>
  <si>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</si>
  <si>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</si>
  <si>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</si>
  <si>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</si>
  <si>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</si>
  <si>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</si>
  <si>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</si>
  <si>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</si>
  <si>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</si>
  <si>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</si>
  <si>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</si>
  <si>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</si>
  <si>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</si>
  <si>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</si>
  <si>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</si>
  <si>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</si>
  <si>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</si>
  <si>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</si>
  <si>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</si>
  <si>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</si>
  <si>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</si>
  <si>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</si>
  <si>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</si>
  <si>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</si>
  <si>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</si>
  <si>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</si>
  <si>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</si>
  <si>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</si>
  <si>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</si>
  <si>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</si>
  <si>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</si>
  <si>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</si>
  <si>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</si>
  <si>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</si>
  <si>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</si>
  <si>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</si>
  <si>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</si>
  <si>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</si>
  <si>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</si>
  <si>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</si>
  <si>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</si>
  <si>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</si>
  <si>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</si>
  <si>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</si>
  <si>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</si>
  <si>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</si>
  <si>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</si>
  <si>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</si>
  <si>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</si>
  <si>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</si>
  <si>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</si>
  <si>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</si>
  <si>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</si>
  <si>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</si>
  <si>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</si>
  <si>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</si>
  <si>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</si>
  <si>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</si>
  <si>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</si>
  <si>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</si>
  <si>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</si>
  <si>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</si>
  <si>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</si>
  <si>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</si>
  <si>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</si>
  <si>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</si>
  <si>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</si>
  <si>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</si>
  <si>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</si>
  <si>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</si>
  <si>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</si>
  <si>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</si>
  <si>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</si>
  <si>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</si>
  <si>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</si>
  <si>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</si>
  <si>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</si>
  <si>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</si>
  <si>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</si>
  <si>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</si>
  <si>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</si>
  <si>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</si>
  <si>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</si>
  <si>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</si>
  <si>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</si>
  <si>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</si>
  <si>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</si>
  <si>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</si>
  <si>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</si>
  <si>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</si>
  <si>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</si>
  <si>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</si>
  <si>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</si>
  <si>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</si>
  <si>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</si>
  <si>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</si>
  <si>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</si>
  <si>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</si>
  <si>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</si>
  <si>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</si>
  <si>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</si>
  <si>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</si>
  <si>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</si>
  <si>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</si>
  <si>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</si>
  <si>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</si>
  <si>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</si>
  <si>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</si>
  <si>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</si>
  <si>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</si>
  <si>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</si>
  <si>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</si>
  <si>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</si>
  <si>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</si>
  <si>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</si>
  <si>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</si>
  <si>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</si>
  <si>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</si>
  <si>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</si>
  <si>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</si>
  <si>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</si>
  <si>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</si>
  <si>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</si>
  <si>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</si>
  <si>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</si>
  <si>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</si>
  <si>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</si>
  <si>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</si>
  <si>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</si>
  <si>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</si>
  <si>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</si>
  <si>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</si>
  <si>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</si>
  <si>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</si>
  <si>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</si>
  <si>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</si>
  <si>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</si>
  <si>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</si>
  <si>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</si>
  <si>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</si>
  <si>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</si>
  <si>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</si>
  <si>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</si>
  <si>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</si>
  <si>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</si>
  <si>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</si>
  <si>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</si>
  <si>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</si>
  <si>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</si>
  <si>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</si>
  <si>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</si>
  <si>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</si>
  <si>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</si>
  <si>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</si>
  <si>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</si>
  <si>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</si>
  <si>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</si>
  <si>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</si>
  <si>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</si>
  <si>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</si>
  <si>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</si>
  <si>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</si>
  <si>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</si>
  <si>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</si>
  <si>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</si>
  <si>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</si>
  <si>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</si>
  <si>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</si>
  <si>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</si>
  <si>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</si>
  <si>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</si>
  <si>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</si>
  <si>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</si>
  <si>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</si>
  <si>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</si>
  <si>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</si>
  <si>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</si>
  <si>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</si>
  <si>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</si>
  <si>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</si>
  <si>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</si>
  <si>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</si>
  <si>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</si>
  <si>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</si>
  <si>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</si>
  <si>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</si>
  <si>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</si>
  <si>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</si>
  <si>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</si>
  <si>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</si>
  <si>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</si>
  <si>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</si>
  <si>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</si>
  <si>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</si>
  <si>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</si>
  <si>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</si>
  <si>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</si>
  <si>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</si>
  <si>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</si>
  <si>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</si>
  <si>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</si>
  <si>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</si>
  <si>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</si>
  <si>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</si>
  <si>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</si>
  <si>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</si>
  <si>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</si>
  <si>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</si>
  <si>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</si>
  <si>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</si>
  <si>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</si>
  <si>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</si>
  <si>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</si>
  <si>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</si>
  <si>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</si>
  <si>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</si>
  <si>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</si>
  <si>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</si>
  <si>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</si>
  <si>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</si>
  <si>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</si>
  <si>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</si>
  <si>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</si>
  <si>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</si>
  <si>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</si>
  <si>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</si>
  <si>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</si>
  <si>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</si>
  <si>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</si>
  <si>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</si>
  <si>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</si>
  <si>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</si>
  <si>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</si>
  <si>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</si>
  <si>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</si>
  <si>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</si>
  <si>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</si>
  <si>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</si>
  <si>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</si>
  <si>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</si>
  <si>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</si>
  <si>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</si>
  <si>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</si>
  <si>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</si>
  <si>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</si>
  <si>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</si>
  <si>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</si>
  <si>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</si>
  <si>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</si>
  <si>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</si>
  <si>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</si>
  <si>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</si>
  <si>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</si>
  <si>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</si>
  <si>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</si>
  <si>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</si>
  <si>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</si>
  <si>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</si>
  <si>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</si>
  <si>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</si>
  <si>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</si>
  <si>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</si>
  <si>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</si>
  <si>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</si>
  <si>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</si>
  <si>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</si>
  <si>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</si>
  <si>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</si>
  <si>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</si>
  <si>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</si>
  <si>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</si>
  <si>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</si>
  <si>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</si>
  <si>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</si>
  <si>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</si>
  <si>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</si>
  <si>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</si>
  <si>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</si>
  <si>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</si>
  <si>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</si>
  <si>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</si>
  <si>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</si>
  <si>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</si>
  <si>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</si>
  <si>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</si>
  <si>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</si>
  <si>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</si>
  <si>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</si>
  <si>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</si>
  <si>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</si>
  <si>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</si>
  <si>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</si>
  <si>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</si>
  <si>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</si>
  <si>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</si>
  <si>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</si>
  <si>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</si>
  <si>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</si>
  <si>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</si>
  <si>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</si>
  <si>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</si>
  <si>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</si>
  <si>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</si>
  <si>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</si>
  <si>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</si>
  <si>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</si>
  <si>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</si>
  <si>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</si>
  <si>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</si>
  <si>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</si>
  <si>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</si>
  <si>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</si>
  <si>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</si>
  <si>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</si>
  <si>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</si>
  <si>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</si>
  <si>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</si>
  <si>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</si>
  <si>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</si>
  <si>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</si>
  <si>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</si>
  <si>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</si>
  <si>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</si>
  <si>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</si>
  <si>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</si>
  <si>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</si>
  <si>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</si>
  <si>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</si>
  <si>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</si>
  <si>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</si>
  <si>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</si>
  <si>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</si>
  <si>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</si>
  <si>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</si>
  <si>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</si>
  <si>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</si>
  <si>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</si>
  <si>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</si>
  <si>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</si>
  <si>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</si>
  <si>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</si>
  <si>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</si>
  <si>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</si>
  <si>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</si>
  <si>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</si>
  <si>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</si>
  <si>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</si>
  <si>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</si>
  <si>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</si>
  <si>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</si>
  <si>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</si>
  <si>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</si>
  <si>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</si>
  <si>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</si>
  <si>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</si>
  <si>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</si>
  <si>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</si>
  <si>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</si>
  <si>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</si>
  <si>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</si>
  <si>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</si>
  <si>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</si>
  <si>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</si>
  <si>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</si>
  <si>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</si>
  <si>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</si>
  <si>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</si>
  <si>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</si>
  <si>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</si>
  <si>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</si>
  <si>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</si>
  <si>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</si>
  <si>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</si>
  <si>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</si>
  <si>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</si>
  <si>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</si>
  <si>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</si>
  <si>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</si>
  <si>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</si>
  <si>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</si>
  <si>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</si>
  <si>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</si>
  <si>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</si>
  <si>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</si>
  <si>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</si>
  <si>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</si>
  <si>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</si>
  <si>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</si>
  <si>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</si>
  <si>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</si>
  <si>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</si>
  <si>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</si>
  <si>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</si>
  <si>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</si>
  <si>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</si>
  <si>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</si>
  <si>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</si>
  <si>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</si>
  <si>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</si>
  <si>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</si>
  <si>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</si>
  <si>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</si>
  <si>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</si>
  <si>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</si>
  <si>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</si>
  <si>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</si>
  <si>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</si>
  <si>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</si>
  <si>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</si>
  <si>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</si>
  <si>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</si>
  <si>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</si>
  <si>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</si>
  <si>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</si>
  <si>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</si>
  <si>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</si>
  <si>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</si>
  <si>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</si>
  <si>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</si>
  <si>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</si>
  <si>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</si>
  <si>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</si>
  <si>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</si>
  <si>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</si>
  <si>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</si>
  <si>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</si>
  <si>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</si>
  <si>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</si>
  <si>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</si>
  <si>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</si>
  <si>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</si>
  <si>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</si>
  <si>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</si>
  <si>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</si>
  <si>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</si>
  <si>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</si>
  <si>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</si>
  <si>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</si>
  <si>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</si>
  <si>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</si>
  <si>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</si>
  <si>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</si>
  <si>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</si>
  <si>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</si>
  <si>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</si>
  <si>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</si>
  <si>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</si>
  <si>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</si>
  <si>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</si>
  <si>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</si>
  <si>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</si>
  <si>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</si>
  <si>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</si>
  <si>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</si>
  <si>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</si>
  <si>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</si>
  <si>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</si>
  <si>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</si>
  <si>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</si>
  <si>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</si>
  <si>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</si>
  <si>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</si>
  <si>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</si>
  <si>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</si>
  <si>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</si>
  <si>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</si>
  <si>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</si>
  <si>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</si>
  <si>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</si>
  <si>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</si>
  <si>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</si>
  <si>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</si>
  <si>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</si>
  <si>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</si>
  <si>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</si>
  <si>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</si>
  <si>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</si>
  <si>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</si>
  <si>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</si>
  <si>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</si>
  <si>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</si>
  <si>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</si>
  <si>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</si>
  <si>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</si>
  <si>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</si>
  <si>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</si>
  <si>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</si>
  <si>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</si>
  <si>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</si>
  <si>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</si>
  <si>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</si>
  <si>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</si>
  <si>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</si>
  <si>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</si>
  <si>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</si>
  <si>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</si>
  <si>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</si>
  <si>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</si>
  <si>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</si>
  <si>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</si>
  <si>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</si>
  <si>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</si>
  <si>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</si>
  <si>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</si>
  <si>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</si>
  <si>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</si>
  <si>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</si>
  <si>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</si>
  <si>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</si>
  <si>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</si>
  <si>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</si>
  <si>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</si>
  <si>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</si>
  <si>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</si>
  <si>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</si>
  <si>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</si>
  <si>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</si>
  <si>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</si>
  <si>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</si>
  <si>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</si>
  <si>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</si>
  <si>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</si>
  <si>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</si>
  <si>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</si>
  <si>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</si>
  <si>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</si>
  <si>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</si>
  <si>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</si>
  <si>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</si>
  <si>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</si>
  <si>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</si>
  <si>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</si>
  <si>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</si>
  <si>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</si>
  <si>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</si>
  <si>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</si>
  <si>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</si>
  <si>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</si>
  <si>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</si>
  <si>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</si>
  <si>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</si>
  <si>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</si>
  <si>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</si>
  <si>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</si>
  <si>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</si>
  <si>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</si>
  <si>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</si>
  <si>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</si>
  <si>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</si>
  <si>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</si>
  <si>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</si>
  <si>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</si>
  <si>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</si>
  <si>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</si>
  <si>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</si>
  <si>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</si>
  <si>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</si>
  <si>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</si>
  <si>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</si>
  <si>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</si>
  <si>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</si>
  <si>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</si>
  <si>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</si>
  <si>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</si>
  <si>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</si>
  <si>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</si>
  <si>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</si>
  <si>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</si>
  <si>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</si>
  <si>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</si>
  <si>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</si>
  <si>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</si>
  <si>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</si>
  <si>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</si>
  <si>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</si>
  <si>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</si>
  <si>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</si>
  <si>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</si>
  <si>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</si>
  <si>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</si>
  <si>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</si>
  <si>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</si>
  <si>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</si>
  <si>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</si>
  <si>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</si>
  <si>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</si>
  <si>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</si>
  <si>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</si>
  <si>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</si>
  <si>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</si>
  <si>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</si>
  <si>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</si>
  <si>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</si>
  <si>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</si>
  <si>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</si>
  <si>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</si>
  <si>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</si>
  <si>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</si>
  <si>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</si>
  <si>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</si>
  <si>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</si>
  <si>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</si>
  <si>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</si>
  <si>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</si>
  <si>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</si>
  <si>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</si>
  <si>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</si>
  <si>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</si>
  <si>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</si>
  <si>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</si>
  <si>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</si>
  <si>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</si>
  <si>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</si>
  <si>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</si>
  <si>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</si>
  <si>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</si>
  <si>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</si>
  <si>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</si>
  <si>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</si>
  <si>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</si>
  <si>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</si>
  <si>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</si>
  <si>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</si>
  <si>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</si>
  <si>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</si>
  <si>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</si>
  <si>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</si>
  <si>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</si>
  <si>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</si>
  <si>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</si>
  <si>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</si>
  <si>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</si>
  <si>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</si>
  <si>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</si>
  <si>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</si>
  <si>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</si>
  <si>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</si>
  <si>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</si>
  <si>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</si>
  <si>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</si>
  <si>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</si>
  <si>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</si>
  <si>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</si>
  <si>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</si>
  <si>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</si>
  <si>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</si>
  <si>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</si>
  <si>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</si>
  <si>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</si>
  <si>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</si>
  <si>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</si>
  <si>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</si>
  <si>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</si>
  <si>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</si>
  <si>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</si>
  <si>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</si>
  <si>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</si>
  <si>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</si>
  <si>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</si>
  <si>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</si>
  <si>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</si>
  <si>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</si>
  <si>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</si>
  <si>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</si>
  <si>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</si>
  <si>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</si>
  <si>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</si>
  <si>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</si>
  <si>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</si>
  <si>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</si>
  <si>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</si>
  <si>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</si>
  <si>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</si>
  <si>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</si>
  <si>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</si>
  <si>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</si>
  <si>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</si>
  <si>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</si>
  <si>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</si>
  <si>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</si>
  <si>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</si>
  <si>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</si>
  <si>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</si>
  <si>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</si>
  <si>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</si>
  <si>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</si>
  <si>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</si>
  <si>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</si>
  <si>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</si>
  <si>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</si>
  <si>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</si>
  <si>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</si>
  <si>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</si>
  <si>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</si>
  <si>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</si>
  <si>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</si>
  <si>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</si>
  <si>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</si>
  <si>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</si>
  <si>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</si>
  <si>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</si>
  <si>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</si>
  <si>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</si>
  <si>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</si>
  <si>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</si>
  <si>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</si>
  <si>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</si>
  <si>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</si>
  <si>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</si>
  <si>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</si>
  <si>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</si>
  <si>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</si>
  <si>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</si>
  <si>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</si>
  <si>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</si>
  <si>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</si>
  <si>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</si>
  <si>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</si>
  <si>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</si>
  <si>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</si>
  <si>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</si>
  <si>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</si>
  <si>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</si>
  <si>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</si>
  <si>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</si>
  <si>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</si>
  <si>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</si>
  <si>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</si>
  <si>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</si>
  <si>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</si>
  <si>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</si>
  <si>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</si>
  <si>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</si>
  <si>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</si>
  <si>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</si>
  <si>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</si>
  <si>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</si>
  <si>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</si>
  <si>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</si>
  <si>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</si>
  <si>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</si>
  <si>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</si>
  <si>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</si>
  <si>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</si>
  <si>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</si>
  <si>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</si>
  <si>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</si>
  <si>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</si>
  <si>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</si>
  <si>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</si>
  <si>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</si>
  <si>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</si>
  <si>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</si>
  <si>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</si>
  <si>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</si>
  <si>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</si>
  <si>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</si>
  <si>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</si>
  <si>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</si>
  <si>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</si>
  <si>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</si>
  <si>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</si>
  <si>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</si>
  <si>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</si>
  <si>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</si>
  <si>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</si>
  <si>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</si>
  <si>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</si>
  <si>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</si>
  <si>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</si>
  <si>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</si>
  <si>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</si>
  <si>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</si>
  <si>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</si>
  <si>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</si>
  <si>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</si>
  <si>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</si>
  <si>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</si>
  <si>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</si>
  <si>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</si>
  <si>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</si>
  <si>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</si>
  <si>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</si>
  <si>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</si>
  <si>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</si>
  <si>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</si>
  <si>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</si>
  <si>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</si>
  <si>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</si>
  <si>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</si>
  <si>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</si>
  <si>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</si>
  <si>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</si>
  <si>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</si>
  <si>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</si>
  <si>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</si>
  <si>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</si>
  <si>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</si>
  <si>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</si>
  <si>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</si>
  <si>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</si>
  <si>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</si>
  <si>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</si>
  <si>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</si>
  <si>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</si>
  <si>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</si>
  <si>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</si>
  <si>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</si>
  <si>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</si>
  <si>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</si>
  <si>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</si>
  <si>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</si>
  <si>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</si>
  <si>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</si>
  <si>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</si>
  <si>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</si>
  <si>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</si>
  <si>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</si>
  <si>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</si>
  <si>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</si>
  <si>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</si>
  <si>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</si>
  <si>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</si>
  <si>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</si>
  <si>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</si>
  <si>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</si>
  <si>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</si>
  <si>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</si>
  <si>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</si>
  <si>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</si>
  <si>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</si>
  <si>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</si>
  <si>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</si>
  <si>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</si>
  <si>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</si>
  <si>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</si>
  <si>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</si>
  <si>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</si>
  <si>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</si>
  <si>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</si>
  <si>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</si>
  <si>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</si>
  <si>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</si>
  <si>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</si>
  <si>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</si>
  <si>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</si>
  <si>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</si>
  <si>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</si>
  <si>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</si>
  <si>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</si>
  <si>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</si>
  <si>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</si>
  <si>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</si>
  <si>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</si>
  <si>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</si>
  <si>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</si>
  <si>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</si>
  <si>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</si>
  <si>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</si>
  <si>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</si>
  <si>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</si>
  <si>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</si>
  <si>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</si>
  <si>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</si>
  <si>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</si>
  <si>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</si>
  <si>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</si>
  <si>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</si>
  <si>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</si>
  <si>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</si>
  <si>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</si>
  <si>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</si>
  <si>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</si>
  <si>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</si>
  <si>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</si>
  <si>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</si>
  <si>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</si>
  <si>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</si>
  <si>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</si>
  <si>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</si>
  <si>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</si>
  <si>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</si>
  <si>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</si>
  <si>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</si>
  <si>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</si>
  <si>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</si>
  <si>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</si>
  <si>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</si>
  <si>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</si>
  <si>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</si>
  <si>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</si>
  <si>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</si>
  <si>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</si>
  <si>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</si>
  <si>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</si>
  <si>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</si>
  <si>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</si>
  <si>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</si>
  <si>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</si>
  <si>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</si>
  <si>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</si>
  <si>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</si>
  <si>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</si>
  <si>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</si>
  <si>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</si>
  <si>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</si>
  <si>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</si>
  <si>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</si>
  <si>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</si>
  <si>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</si>
  <si>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</si>
  <si>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</si>
  <si>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</si>
  <si>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</si>
  <si>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</si>
  <si>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</si>
  <si>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</si>
  <si>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</si>
  <si>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</si>
  <si>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</si>
  <si>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</si>
  <si>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</si>
  <si>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</si>
  <si>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</si>
  <si>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</si>
  <si>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</si>
  <si>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</si>
  <si>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</si>
  <si>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</si>
  <si>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</si>
  <si>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</si>
  <si>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</si>
  <si>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</si>
  <si>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</si>
  <si>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</si>
  <si>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</si>
  <si>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</si>
  <si>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</si>
  <si>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</si>
  <si>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</si>
  <si>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</si>
  <si>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</si>
  <si>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</si>
  <si>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</si>
  <si>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</si>
  <si>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</si>
  <si>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</si>
  <si>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</si>
  <si>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</si>
  <si>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</si>
  <si>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</si>
  <si>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</si>
  <si>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</si>
  <si>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</si>
  <si>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</si>
  <si>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</si>
  <si>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</si>
  <si>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</si>
  <si>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</si>
  <si>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</si>
  <si>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</si>
  <si>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</si>
  <si>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</si>
  <si>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</si>
  <si>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</si>
  <si>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</si>
  <si>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</si>
  <si>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</si>
  <si>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</si>
  <si>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</si>
  <si>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</si>
  <si>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</si>
  <si>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</si>
  <si>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</si>
  <si>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</si>
  <si>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</si>
  <si>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</si>
  <si>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</si>
  <si>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</si>
  <si>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</si>
  <si>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</si>
  <si>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</si>
  <si>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</si>
  <si>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</si>
  <si>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</si>
  <si>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</si>
  <si>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</si>
  <si>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</si>
  <si>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</si>
  <si>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</si>
  <si>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</si>
  <si>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</si>
  <si>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</si>
  <si>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</si>
  <si>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</si>
  <si>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</si>
  <si>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</si>
  <si>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</si>
  <si>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</si>
  <si>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</si>
  <si>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</si>
  <si>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</si>
  <si>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</si>
  <si>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</si>
  <si>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</si>
  <si>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</si>
  <si>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</si>
  <si>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</si>
  <si>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</si>
  <si>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</si>
  <si>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</si>
  <si>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</si>
  <si>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</si>
  <si>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</si>
  <si>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</si>
  <si>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</si>
  <si>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</si>
  <si>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</si>
  <si>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</si>
  <si>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</si>
  <si>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</si>
  <si>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</si>
  <si>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</si>
  <si>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</si>
  <si>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</si>
  <si>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</si>
  <si>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</si>
  <si>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</si>
  <si>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</si>
  <si>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</si>
  <si>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</si>
  <si>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</si>
  <si>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</si>
  <si>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</si>
  <si>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</si>
  <si>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</si>
  <si>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</si>
  <si>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</si>
  <si>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</si>
  <si>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</si>
  <si>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</si>
  <si>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</si>
  <si>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</si>
  <si>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</si>
  <si>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</si>
  <si>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</si>
  <si>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</si>
  <si>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</si>
  <si>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</si>
  <si>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</si>
  <si>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</si>
  <si>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</si>
  <si>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</si>
  <si>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</si>
  <si>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</si>
  <si>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</si>
  <si>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</si>
  <si>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</si>
  <si>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</si>
  <si>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</si>
  <si>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</si>
  <si>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</si>
  <si>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</si>
  <si>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</si>
  <si>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</si>
  <si>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</si>
  <si>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</si>
  <si>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</si>
  <si>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</si>
  <si>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</si>
  <si>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</si>
  <si>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</si>
  <si>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</si>
  <si>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</si>
  <si>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</si>
  <si>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</si>
  <si>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</si>
  <si>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</si>
  <si>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</si>
  <si>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</si>
  <si>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</si>
  <si>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</si>
  <si>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</si>
  <si>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</si>
  <si>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</si>
  <si>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</si>
  <si>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</si>
  <si>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</si>
  <si>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</si>
  <si>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</si>
  <si>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</si>
  <si>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</si>
  <si>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</si>
  <si>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</si>
  <si>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</si>
  <si>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</si>
  <si>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</si>
  <si>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</si>
  <si>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</si>
  <si>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</si>
  <si>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</si>
  <si>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</si>
  <si>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</si>
  <si>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</si>
  <si>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</si>
  <si>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</si>
  <si>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</si>
  <si>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</si>
  <si>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</si>
  <si>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</si>
  <si>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</si>
  <si>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</si>
  <si>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</si>
  <si>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</si>
  <si>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</si>
  <si>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</si>
  <si>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</si>
  <si>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</si>
  <si>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</si>
  <si>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</si>
  <si>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</si>
  <si>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</si>
  <si>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</si>
  <si>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</si>
  <si>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</si>
  <si>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</si>
  <si>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</si>
  <si>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</si>
  <si>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</si>
  <si>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</si>
  <si>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</si>
  <si>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</si>
  <si>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</si>
  <si>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</si>
  <si>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</si>
  <si>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</si>
  <si>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</si>
  <si>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</si>
  <si>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</si>
  <si>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</si>
  <si>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</si>
  <si>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</si>
  <si>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</si>
  <si>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</si>
  <si>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</si>
  <si>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</si>
  <si>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</si>
  <si>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</si>
  <si>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</si>
  <si>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</si>
  <si>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</si>
  <si>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</si>
  <si>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</si>
  <si>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</si>
  <si>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</si>
  <si>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</si>
  <si>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</si>
  <si>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</si>
  <si>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</si>
  <si>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</si>
  <si>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</si>
  <si>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</si>
  <si>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</si>
  <si>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</si>
  <si>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</si>
  <si>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</si>
  <si>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</si>
  <si>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</si>
  <si>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</si>
  <si>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</si>
  <si>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</si>
  <si>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</si>
  <si>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</si>
  <si>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</si>
  <si>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</si>
  <si>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</si>
  <si>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</si>
  <si>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</si>
  <si>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</si>
  <si>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</si>
  <si>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</si>
  <si>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</si>
  <si>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</si>
  <si>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</si>
  <si>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</si>
  <si>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</si>
  <si>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</si>
  <si>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</si>
  <si>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</si>
  <si>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</si>
  <si>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</si>
  <si>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</si>
  <si>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</si>
  <si>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</si>
  <si>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</si>
  <si>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</si>
  <si>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</si>
  <si>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</si>
  <si>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</si>
  <si>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</si>
  <si>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</si>
  <si>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</si>
  <si>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</si>
  <si>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</si>
  <si>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</si>
  <si>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</si>
  <si>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</si>
  <si>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</si>
  <si>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</si>
  <si>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</si>
  <si>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</si>
  <si>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</si>
  <si>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</si>
  <si>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</si>
  <si>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</si>
  <si>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</si>
  <si>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</si>
  <si>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</si>
  <si>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</si>
  <si>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</si>
  <si>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</si>
  <si>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</si>
  <si>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</si>
  <si>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</si>
  <si>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</si>
  <si>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</si>
  <si>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</si>
  <si>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</si>
  <si>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</si>
  <si>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</si>
  <si>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</si>
  <si>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</si>
  <si>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</si>
  <si>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</si>
  <si>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</si>
  <si>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</si>
  <si>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</si>
  <si>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</si>
  <si>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</si>
  <si>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</si>
  <si>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</si>
  <si>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</si>
  <si>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</si>
  <si>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</si>
  <si>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</si>
  <si>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</si>
  <si>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</si>
  <si>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</si>
  <si>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</si>
  <si>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</si>
  <si>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</si>
  <si>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</si>
  <si>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</si>
  <si>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</si>
  <si>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</si>
  <si>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</si>
  <si>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</si>
  <si>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</si>
  <si>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</si>
  <si>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</si>
  <si>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</si>
  <si>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</si>
  <si>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</si>
  <si>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</si>
  <si>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</si>
  <si>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</si>
  <si>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</si>
  <si>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</si>
  <si>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</si>
  <si>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</si>
  <si>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</si>
  <si>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</si>
  <si>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</si>
  <si>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</si>
  <si>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</si>
  <si>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</si>
  <si>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</si>
  <si>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</si>
  <si>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</si>
  <si>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</si>
  <si>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</si>
  <si>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</si>
  <si>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</si>
  <si>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</si>
  <si>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</si>
  <si>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</si>
  <si>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</si>
  <si>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</si>
  <si>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</si>
  <si>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</si>
  <si>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</si>
  <si>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</si>
  <si>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</si>
  <si>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</si>
  <si>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</si>
  <si>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</si>
  <si>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</si>
  <si>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</si>
  <si>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</si>
  <si>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</si>
  <si>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</si>
  <si>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</si>
  <si>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</si>
  <si>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</si>
  <si>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</si>
  <si>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</si>
  <si>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</si>
  <si>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</si>
  <si>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</si>
  <si>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</si>
  <si>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</si>
  <si>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</si>
  <si>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</si>
  <si>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</si>
  <si>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</si>
  <si>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</si>
  <si>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</si>
  <si>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</si>
  <si>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</si>
  <si>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</si>
  <si>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</si>
  <si>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</si>
  <si>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</si>
  <si>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</si>
  <si>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</si>
  <si>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</si>
  <si>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</si>
  <si>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</si>
  <si>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</si>
  <si>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</si>
  <si>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</si>
  <si>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</si>
  <si>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</si>
  <si>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</si>
  <si>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</si>
  <si>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</si>
  <si>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</si>
  <si>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</si>
  <si>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</si>
  <si>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</si>
  <si>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</si>
  <si>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</si>
  <si>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</si>
  <si>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</si>
  <si>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</si>
  <si>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</si>
  <si>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</si>
  <si>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</si>
  <si>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</si>
  <si>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</si>
  <si>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</si>
  <si>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</si>
  <si>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</si>
  <si>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</si>
  <si>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</si>
  <si>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</si>
  <si>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</si>
  <si>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</si>
  <si>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</si>
  <si>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</si>
  <si>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</si>
  <si>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</si>
  <si>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</si>
  <si>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</si>
  <si>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</si>
  <si>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</si>
  <si>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</si>
  <si>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</si>
  <si>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</si>
  <si>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</si>
  <si>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</si>
  <si>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</si>
  <si>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</si>
  <si>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</si>
  <si>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</si>
  <si>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</si>
  <si>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</si>
  <si>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</si>
  <si>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</si>
  <si>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</si>
  <si>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</si>
  <si>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</si>
  <si>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</si>
  <si>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</si>
  <si>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</si>
  <si>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</si>
  <si>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</si>
  <si>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</si>
  <si>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</si>
  <si>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</si>
  <si>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</si>
  <si>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</si>
  <si>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</si>
  <si>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</si>
  <si>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</si>
  <si>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</si>
  <si>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</si>
  <si>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</si>
  <si>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</si>
  <si>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</si>
  <si>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</si>
  <si>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</si>
  <si>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</si>
  <si>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</si>
  <si>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</si>
  <si>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</si>
  <si>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</si>
  <si>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</si>
  <si>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</si>
  <si>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</si>
  <si>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</si>
  <si>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</si>
  <si>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</si>
  <si>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</si>
  <si>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</si>
  <si>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</si>
  <si>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</si>
  <si>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</si>
  <si>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</si>
  <si>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</si>
  <si>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</si>
  <si>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</si>
  <si>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</si>
  <si>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</si>
  <si>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</si>
  <si>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</si>
  <si>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</si>
  <si>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</si>
  <si>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</si>
  <si>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</si>
  <si>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</si>
  <si>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</si>
  <si>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</si>
  <si>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</si>
  <si>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</si>
  <si>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</si>
  <si>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</si>
  <si>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</si>
  <si>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</si>
  <si>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</si>
  <si>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</si>
  <si>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</si>
  <si>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</si>
  <si>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</si>
  <si>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</si>
  <si>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</si>
  <si>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</si>
  <si>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</si>
  <si>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</si>
  <si>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</si>
  <si>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</si>
  <si>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</si>
  <si>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</si>
  <si>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</si>
  <si>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</si>
  <si>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</si>
  <si>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</si>
  <si>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</si>
  <si>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</si>
  <si>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</si>
  <si>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</si>
  <si>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</si>
  <si>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</si>
  <si>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</si>
  <si>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</si>
  <si>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</si>
  <si>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</si>
  <si>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</si>
  <si>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</si>
  <si>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</si>
  <si>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</si>
  <si>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</si>
  <si>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</si>
  <si>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</si>
  <si>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</si>
  <si>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</si>
  <si>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</si>
  <si>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</si>
  <si>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</si>
  <si>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</si>
  <si>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</si>
  <si>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</si>
  <si>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</si>
  <si>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</si>
  <si>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</si>
  <si>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</si>
  <si>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</si>
  <si>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</si>
  <si>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</si>
  <si>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</si>
  <si>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</si>
  <si>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</si>
  <si>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</si>
  <si>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</si>
  <si>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</si>
  <si>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</si>
  <si>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</si>
  <si>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</si>
  <si>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</si>
  <si>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</si>
  <si>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</si>
  <si>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</si>
  <si>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</si>
  <si>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</si>
  <si>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</si>
  <si>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</si>
  <si>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</si>
  <si>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</si>
  <si>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</si>
  <si>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</si>
  <si>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</si>
  <si>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</si>
  <si>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</si>
  <si>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</si>
  <si>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</si>
  <si>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</si>
  <si>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</si>
  <si>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</si>
  <si>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</si>
  <si>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</si>
  <si>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</si>
  <si>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</si>
  <si>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</si>
  <si>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</si>
  <si>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</si>
  <si>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</si>
  <si>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</si>
  <si>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</si>
  <si>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</si>
  <si>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</si>
  <si>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</si>
  <si>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</si>
  <si>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</si>
  <si>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</si>
  <si>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</si>
  <si>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</si>
  <si>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</si>
  <si>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</si>
  <si>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</si>
  <si>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</si>
  <si>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</si>
  <si>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</si>
  <si>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</si>
  <si>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</si>
  <si>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</si>
  <si>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</si>
  <si>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</si>
  <si>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</si>
  <si>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</si>
  <si>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</si>
  <si>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</si>
  <si>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</si>
  <si>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</si>
  <si>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</si>
  <si>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</si>
  <si>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</si>
  <si>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</si>
  <si>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</si>
  <si>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</si>
  <si>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</si>
  <si>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</si>
  <si>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</si>
  <si>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</si>
  <si>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</si>
  <si>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</si>
  <si>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</si>
  <si>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</si>
  <si>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</si>
  <si>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</si>
  <si>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</si>
  <si>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</si>
  <si>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</si>
  <si>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</si>
  <si>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</si>
  <si>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</si>
  <si>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</si>
  <si>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</si>
  <si>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</si>
  <si>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</si>
  <si>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</si>
  <si>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</si>
  <si>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</si>
  <si>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</si>
  <si>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</si>
  <si>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</si>
  <si>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</si>
  <si>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</si>
  <si>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</si>
  <si>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</si>
  <si>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</si>
  <si>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</si>
  <si>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</si>
  <si>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</si>
  <si>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</si>
  <si>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</si>
  <si>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</si>
  <si>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</si>
  <si>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</si>
  <si>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</si>
  <si>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</si>
  <si>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</si>
  <si>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</si>
  <si>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</si>
  <si>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</si>
  <si>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</si>
  <si>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</si>
  <si>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</si>
  <si>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</si>
  <si>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</si>
  <si>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</si>
  <si>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</si>
  <si>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</si>
  <si>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</si>
  <si>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</si>
  <si>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</si>
  <si>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</si>
  <si>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</si>
  <si>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</si>
  <si>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</si>
  <si>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</si>
  <si>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</si>
  <si>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</si>
  <si>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</si>
  <si>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</si>
  <si>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</si>
  <si>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</si>
  <si>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</si>
  <si>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</si>
  <si>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</si>
  <si>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</si>
  <si>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</si>
  <si>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</si>
  <si>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</si>
  <si>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</si>
  <si>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</si>
  <si>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</si>
  <si>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</si>
  <si>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</si>
  <si>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</si>
  <si>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</si>
  <si>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</si>
  <si>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</si>
  <si>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</si>
  <si>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</si>
  <si>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</si>
  <si>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</si>
  <si>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</si>
  <si>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</si>
  <si>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</si>
  <si>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</si>
  <si>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</si>
  <si>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</si>
  <si>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</si>
  <si>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</si>
  <si>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</si>
  <si>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</si>
  <si>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</si>
  <si>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</si>
  <si>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</si>
  <si>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</si>
  <si>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</si>
  <si>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</si>
  <si>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</si>
  <si>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</si>
  <si>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</si>
  <si>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</si>
  <si>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</si>
  <si>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</si>
  <si>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</si>
  <si>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</si>
  <si>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</si>
  <si>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</si>
  <si>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</si>
  <si>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</si>
  <si>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</si>
  <si>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</si>
  <si>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</si>
  <si>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</si>
  <si>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</si>
  <si>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</si>
  <si>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</si>
  <si>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</si>
  <si>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</si>
  <si>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</si>
  <si>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</si>
  <si>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</si>
  <si>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</si>
  <si>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</si>
  <si>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</si>
  <si>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</si>
  <si>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</si>
  <si>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</si>
  <si>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</si>
  <si>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</si>
  <si>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</si>
  <si>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</si>
  <si>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</si>
  <si>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</si>
  <si>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</si>
  <si>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</si>
  <si>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</si>
  <si>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</si>
  <si>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</si>
  <si>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</si>
  <si>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</si>
  <si>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</si>
  <si>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</si>
  <si>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</si>
  <si>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</si>
  <si>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</si>
  <si>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</si>
  <si>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</si>
  <si>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</si>
  <si>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</si>
  <si>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</si>
  <si>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</si>
  <si>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</si>
  <si>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</si>
  <si>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</si>
  <si>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</si>
  <si>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</si>
  <si>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</si>
  <si>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</si>
  <si>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</si>
  <si>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</si>
  <si>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</si>
  <si>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</si>
  <si>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</si>
  <si>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</si>
  <si>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</si>
  <si>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</si>
  <si>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</si>
  <si>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</si>
  <si>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</si>
  <si>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</si>
  <si>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</si>
  <si>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</si>
  <si>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</si>
  <si>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</si>
  <si>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</si>
  <si>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</si>
  <si>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</si>
  <si>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</si>
  <si>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</si>
  <si>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</si>
  <si>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</si>
  <si>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</si>
  <si>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</si>
  <si>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</si>
  <si>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</si>
  <si>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</si>
  <si>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</si>
  <si>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</si>
  <si>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</si>
  <si>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</si>
  <si>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</si>
  <si>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</si>
  <si>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</si>
  <si>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</si>
  <si>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</si>
  <si>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</si>
  <si>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</si>
  <si>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</si>
  <si>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</si>
  <si>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</si>
  <si>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</si>
  <si>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</si>
  <si>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</si>
  <si>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</si>
  <si>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</si>
  <si>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</si>
  <si>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</si>
  <si>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</si>
  <si>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</si>
  <si>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</si>
  <si>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</si>
  <si>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</si>
  <si>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</si>
  <si>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</si>
  <si>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</si>
  <si>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</si>
  <si>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</si>
  <si>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</si>
  <si>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</si>
  <si>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</si>
  <si>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</si>
  <si>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</si>
  <si>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</si>
  <si>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</si>
  <si>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</si>
  <si>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</si>
  <si>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</si>
  <si>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</si>
  <si>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</si>
  <si>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</si>
  <si>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</si>
  <si>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</si>
  <si>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</si>
  <si>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</si>
  <si>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</si>
  <si>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</si>
  <si>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</si>
  <si>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</si>
  <si>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</si>
  <si>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</si>
  <si>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</si>
  <si>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</si>
  <si>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</si>
  <si>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</si>
  <si>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</si>
  <si>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</si>
  <si>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</si>
  <si>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</si>
  <si>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</si>
  <si>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</si>
  <si>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</si>
  <si>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</si>
  <si>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</si>
  <si>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</si>
  <si>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</si>
  <si>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</si>
  <si>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</si>
  <si>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</si>
  <si>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</si>
  <si>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</si>
  <si>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</si>
  <si>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</si>
  <si>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</si>
  <si>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</si>
  <si>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</si>
  <si>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</si>
  <si>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</si>
  <si>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</si>
  <si>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</si>
  <si>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</si>
  <si>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</si>
  <si>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</si>
  <si>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</si>
  <si>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</si>
  <si>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</si>
  <si>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</si>
  <si>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</si>
  <si>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</si>
  <si>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</si>
  <si>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</si>
  <si>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</si>
  <si>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</si>
  <si>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</si>
  <si>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</si>
  <si>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</si>
  <si>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</si>
  <si>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</si>
  <si>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</si>
  <si>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</si>
  <si>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</si>
  <si>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</si>
  <si>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</si>
  <si>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</si>
  <si>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</si>
  <si>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</si>
  <si>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</si>
  <si>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</si>
  <si>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</si>
  <si>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</si>
  <si>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</si>
  <si>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</si>
  <si>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</si>
  <si>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</si>
  <si>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</si>
  <si>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</si>
  <si>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</si>
  <si>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</si>
  <si>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</si>
  <si>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</si>
  <si>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</si>
  <si>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</si>
  <si>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</si>
  <si>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</si>
  <si>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</si>
  <si>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</si>
  <si>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</si>
  <si>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</si>
  <si>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</si>
  <si>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</si>
  <si>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</si>
  <si>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</si>
  <si>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</si>
  <si>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</si>
  <si>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</si>
  <si>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</si>
  <si>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</si>
  <si>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</si>
  <si>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</si>
  <si>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</si>
  <si>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</si>
  <si>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</si>
  <si>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</si>
  <si>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</si>
  <si>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</si>
  <si>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</si>
  <si>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</si>
  <si>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</si>
  <si>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</si>
  <si>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</si>
  <si>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</si>
  <si>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</si>
  <si>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</si>
  <si>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</si>
  <si>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</si>
  <si>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</si>
  <si>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</si>
  <si>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</si>
  <si>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</si>
  <si>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</si>
  <si>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</si>
  <si>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</si>
  <si>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</si>
  <si>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</si>
  <si>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</si>
  <si>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</si>
  <si>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</si>
  <si>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</si>
  <si>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</si>
  <si>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</si>
  <si>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</si>
  <si>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</si>
  <si>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</si>
  <si>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</si>
  <si>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</si>
  <si>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</si>
  <si>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</si>
  <si>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</si>
  <si>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</si>
  <si>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</si>
  <si>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</si>
  <si>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</si>
  <si>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</si>
  <si>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</si>
  <si>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</si>
  <si>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</si>
  <si>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</si>
  <si>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</si>
  <si>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</si>
  <si>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</si>
  <si>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</si>
  <si>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</si>
  <si>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</si>
  <si>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</si>
  <si>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</si>
  <si>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</si>
  <si>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</si>
  <si>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</si>
  <si>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</si>
  <si>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</si>
  <si>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</si>
  <si>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</si>
  <si>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</si>
  <si>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</si>
  <si>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</si>
  <si>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</si>
  <si>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</si>
  <si>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</si>
  <si>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</si>
  <si>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</si>
  <si>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</si>
  <si>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</si>
  <si>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</si>
  <si>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</si>
  <si>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</si>
  <si>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</si>
  <si>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</si>
  <si>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</si>
  <si>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</si>
  <si>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</si>
  <si>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</si>
  <si>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</si>
  <si>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</si>
  <si>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</si>
  <si>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</si>
  <si>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</si>
  <si>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</si>
  <si>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</si>
  <si>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</si>
  <si>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</si>
  <si>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</si>
  <si>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</si>
  <si>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</si>
  <si>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</si>
  <si>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</si>
  <si>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</si>
  <si>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</si>
  <si>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</si>
  <si>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</si>
  <si>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</si>
  <si>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</si>
  <si>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</si>
  <si>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</si>
  <si>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</si>
  <si>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</si>
  <si>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</si>
  <si>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</si>
  <si>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</si>
  <si>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</si>
  <si>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</si>
  <si>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</si>
  <si>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</si>
  <si>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</si>
  <si>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</si>
  <si>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</si>
  <si>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</si>
  <si>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</si>
  <si>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</si>
  <si>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</si>
  <si>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</si>
  <si>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</si>
  <si>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</si>
  <si>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</si>
  <si>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</si>
  <si>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</si>
  <si>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</si>
  <si>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</si>
  <si>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</si>
  <si>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</si>
  <si>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</si>
  <si>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</si>
  <si>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</si>
  <si>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</si>
  <si>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</si>
  <si>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</si>
  <si>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</si>
  <si>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</si>
  <si>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</si>
  <si>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</si>
  <si>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</si>
  <si>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</si>
  <si>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</si>
  <si>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</si>
  <si>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</si>
  <si>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</si>
  <si>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</si>
  <si>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</si>
  <si>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</si>
  <si>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</si>
  <si>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</si>
  <si>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</si>
  <si>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</si>
  <si>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</si>
  <si>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</si>
  <si>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</si>
  <si>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</si>
  <si>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</si>
  <si>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</si>
  <si>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</si>
  <si>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</si>
  <si>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</si>
  <si>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</si>
  <si>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</si>
  <si>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</si>
  <si>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</si>
  <si>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</si>
  <si>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</si>
  <si>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</si>
  <si>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</si>
  <si>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</si>
  <si>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</si>
  <si>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</si>
  <si>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</si>
  <si>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</si>
  <si>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</si>
  <si>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</si>
  <si>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</si>
  <si>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</si>
  <si>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</si>
  <si>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</si>
  <si>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</si>
  <si>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</si>
  <si>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</si>
  <si>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</si>
  <si>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</si>
  <si>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</si>
  <si>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</si>
  <si>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</si>
  <si>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</si>
  <si>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</si>
  <si>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</si>
  <si>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</si>
  <si>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</si>
  <si>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</si>
  <si>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</si>
  <si>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</si>
  <si>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</si>
  <si>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</si>
  <si>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</si>
  <si>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</si>
  <si>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</si>
  <si>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</si>
  <si>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</si>
  <si>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</si>
  <si>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</si>
  <si>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</si>
  <si>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</si>
  <si>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</si>
  <si>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</si>
  <si>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</si>
  <si>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</si>
  <si>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</si>
  <si>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</si>
  <si>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</si>
  <si>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</si>
  <si>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</si>
  <si>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</si>
  <si>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</si>
  <si>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</si>
  <si>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</si>
  <si>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</si>
  <si>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</si>
  <si>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</si>
  <si>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</si>
  <si>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</si>
  <si>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</si>
  <si>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</si>
  <si>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</si>
  <si>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</si>
  <si>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</si>
  <si>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</si>
  <si>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</si>
  <si>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</si>
  <si>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</si>
  <si>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</si>
  <si>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</si>
  <si>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</si>
  <si>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</si>
  <si>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</si>
  <si>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</si>
  <si>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</si>
  <si>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</si>
  <si>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</si>
  <si>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</si>
  <si>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</si>
  <si>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</si>
  <si>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</si>
  <si>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</si>
  <si>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</si>
  <si>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</si>
  <si>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</si>
  <si>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</si>
  <si>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</si>
  <si>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</si>
  <si>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</si>
  <si>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</si>
  <si>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</si>
  <si>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</si>
  <si>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</si>
  <si>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</si>
  <si>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</si>
  <si>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</si>
  <si>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</si>
  <si>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</si>
  <si>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</si>
  <si>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</si>
  <si>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</si>
  <si>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</si>
  <si>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</si>
  <si>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</si>
  <si>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</si>
  <si>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</si>
  <si>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</si>
  <si>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</si>
  <si>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</si>
  <si>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</si>
  <si>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</si>
  <si>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</si>
  <si>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</si>
  <si>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</si>
  <si>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</si>
  <si>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</si>
  <si>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</si>
  <si>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</si>
  <si>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</si>
  <si>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</si>
  <si>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</si>
  <si>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</si>
  <si>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</si>
  <si>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</si>
  <si>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</si>
  <si>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</si>
  <si>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</si>
  <si>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</si>
  <si>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</si>
  <si>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</si>
  <si>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</si>
  <si>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</si>
  <si>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</si>
  <si>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</si>
  <si>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</si>
  <si>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</si>
  <si>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</si>
  <si>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</si>
  <si>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</si>
  <si>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</si>
  <si>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</si>
  <si>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</si>
  <si>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</si>
  <si>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</si>
  <si>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</si>
  <si>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</si>
  <si>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</si>
  <si>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</si>
  <si>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</si>
  <si>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</si>
  <si>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</si>
  <si>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</si>
  <si>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</si>
  <si>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</si>
  <si>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</si>
  <si>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</si>
  <si>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</si>
  <si>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</si>
  <si>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</si>
  <si>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</si>
  <si>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</si>
  <si>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</si>
  <si>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</si>
  <si>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</si>
  <si>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</si>
  <si>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</si>
  <si>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</si>
  <si>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</si>
  <si>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</si>
  <si>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</si>
  <si>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</si>
  <si>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</si>
  <si>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</si>
  <si>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</si>
  <si>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</si>
  <si>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</si>
  <si>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</si>
  <si>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</si>
  <si>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</si>
  <si>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</si>
  <si>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</si>
  <si>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</si>
  <si>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</si>
  <si>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</si>
  <si>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</si>
  <si>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</si>
  <si>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</si>
  <si>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</si>
  <si>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</si>
  <si>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</si>
  <si>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</si>
  <si>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</si>
  <si>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</si>
  <si>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</si>
  <si>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</si>
  <si>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</si>
  <si>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</si>
  <si>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</si>
  <si>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</si>
  <si>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</si>
  <si>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</si>
  <si>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</si>
  <si>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</si>
  <si>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</si>
  <si>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</si>
  <si>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</si>
  <si>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</si>
  <si>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</si>
  <si>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</si>
  <si>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</si>
  <si>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</si>
  <si>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</si>
  <si>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</si>
  <si>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</si>
  <si>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</si>
  <si>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</si>
  <si>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</si>
  <si>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</si>
  <si>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</si>
  <si>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</si>
  <si>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</si>
  <si>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</si>
  <si>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</si>
  <si>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</si>
  <si>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</si>
  <si>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</si>
  <si>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</si>
  <si>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</si>
  <si>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</si>
  <si>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</si>
  <si>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</si>
  <si>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</si>
  <si>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</si>
  <si>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</si>
  <si>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</si>
  <si>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</si>
  <si>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</si>
  <si>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</si>
  <si>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</si>
  <si>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</si>
  <si>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</si>
  <si>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</si>
  <si>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</si>
  <si>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</si>
  <si>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</si>
  <si>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</si>
  <si>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</si>
  <si>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</si>
  <si>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</si>
  <si>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</si>
  <si>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</si>
  <si>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</si>
  <si>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</si>
  <si>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</si>
  <si>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</si>
  <si>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</si>
  <si>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</si>
  <si>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</si>
  <si>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</si>
  <si>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</si>
  <si>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</si>
  <si>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</si>
  <si>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</si>
  <si>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</si>
  <si>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</si>
  <si>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</si>
  <si>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</si>
  <si>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</si>
  <si>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</si>
  <si>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</si>
  <si>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</si>
  <si>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</si>
  <si>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</si>
  <si>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</si>
  <si>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</si>
  <si>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</si>
  <si>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</si>
  <si>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</si>
  <si>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</si>
  <si>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</si>
  <si>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</si>
  <si>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</si>
  <si>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</si>
  <si>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</si>
  <si>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</si>
  <si>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</si>
  <si>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</si>
  <si>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</si>
  <si>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</si>
  <si>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</si>
  <si>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</si>
  <si>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</si>
  <si>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</si>
  <si>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</si>
  <si>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</si>
  <si>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</si>
  <si>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</si>
  <si>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</si>
  <si>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</si>
  <si>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</si>
  <si>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</si>
  <si>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</si>
  <si>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</si>
  <si>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</si>
  <si>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</si>
  <si>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</si>
  <si>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</si>
  <si>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</si>
  <si>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</si>
  <si>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</si>
  <si>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</si>
  <si>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</si>
  <si>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</si>
  <si>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</si>
  <si>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</si>
  <si>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</si>
  <si>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</si>
  <si>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</si>
  <si>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</si>
  <si>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</si>
  <si>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</si>
  <si>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</si>
  <si>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</si>
  <si>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</si>
  <si>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</si>
  <si>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</si>
  <si>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</si>
  <si>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</si>
  <si>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</si>
  <si>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</si>
  <si>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</si>
  <si>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</si>
  <si>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</si>
  <si>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</si>
  <si>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</si>
  <si>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</si>
  <si>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</si>
  <si>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</si>
  <si>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</si>
  <si>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</si>
  <si>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</si>
  <si>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</si>
  <si>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</si>
  <si>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</si>
  <si>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</si>
  <si>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</si>
  <si>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</si>
  <si>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</si>
  <si>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</si>
  <si>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</si>
  <si>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</si>
  <si>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</si>
  <si>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</si>
  <si>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</si>
  <si>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</si>
  <si>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</si>
  <si>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</si>
  <si>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</si>
  <si>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</si>
  <si>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</si>
  <si>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</si>
  <si>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</si>
  <si>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</si>
  <si>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</si>
  <si>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</si>
  <si>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</si>
  <si>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</si>
  <si>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</si>
  <si>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</si>
  <si>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</si>
  <si>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</si>
  <si>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</si>
  <si>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</si>
  <si>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</si>
  <si>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</si>
  <si>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</si>
  <si>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</si>
  <si>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</si>
  <si>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</si>
  <si>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</si>
  <si>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</si>
  <si>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</si>
  <si>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</si>
  <si>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</si>
  <si>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</si>
  <si>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</si>
  <si>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</si>
  <si>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</si>
  <si>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</si>
  <si>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</si>
  <si>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</si>
  <si>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</si>
  <si>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</si>
  <si>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</si>
  <si>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</si>
  <si>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</si>
  <si>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</si>
  <si>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</si>
  <si>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</si>
  <si>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</si>
  <si>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</si>
  <si>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</si>
  <si>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</si>
  <si>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</si>
  <si>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</si>
  <si>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</si>
  <si>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</si>
  <si>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</si>
  <si>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</si>
  <si>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</si>
  <si>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</si>
  <si>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</si>
  <si>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</si>
  <si>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</si>
  <si>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</si>
  <si>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</si>
  <si>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</si>
  <si>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</si>
  <si>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</si>
  <si>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</si>
  <si>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</si>
  <si>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</si>
  <si>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</si>
  <si>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</si>
  <si>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</si>
  <si>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</si>
  <si>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</si>
  <si>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</si>
  <si>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</si>
  <si>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</si>
  <si>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</si>
  <si>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</si>
  <si>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</si>
  <si>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</si>
  <si>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</si>
  <si>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</si>
  <si>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</si>
  <si>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</si>
  <si>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</si>
  <si>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</si>
  <si>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</si>
  <si>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</si>
  <si>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</si>
  <si>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</si>
  <si>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</si>
  <si>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</si>
  <si>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</si>
  <si>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</si>
  <si>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</si>
  <si>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</si>
  <si>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</si>
  <si>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</si>
  <si>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</si>
  <si>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</si>
  <si>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</si>
  <si>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</si>
  <si>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</si>
  <si>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</si>
  <si>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</si>
  <si>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</si>
  <si>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</si>
  <si>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</si>
  <si>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</si>
  <si>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</si>
  <si>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</si>
  <si>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</si>
  <si>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</si>
  <si>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</si>
  <si>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</si>
  <si>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</si>
  <si>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</si>
  <si>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</si>
  <si>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</si>
  <si>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</si>
  <si>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</si>
  <si>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</si>
  <si>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</si>
  <si>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</si>
  <si>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</si>
  <si>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</si>
  <si>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</si>
  <si>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</si>
  <si>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</si>
  <si>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</si>
  <si>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</si>
  <si>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</si>
  <si>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</si>
  <si>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</si>
  <si>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</si>
  <si>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</si>
  <si>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</si>
  <si>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</si>
  <si>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</si>
  <si>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</si>
  <si>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</si>
  <si>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</si>
  <si>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</si>
  <si>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</si>
  <si>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</si>
  <si>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</si>
  <si>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</si>
  <si>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</si>
  <si>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</si>
  <si>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</si>
  <si>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</si>
  <si>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</si>
  <si>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</si>
  <si>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</si>
  <si>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</si>
  <si>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</si>
  <si>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</si>
  <si>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</si>
  <si>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</si>
  <si>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</si>
  <si>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</si>
  <si>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</si>
  <si>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</si>
  <si>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</si>
  <si>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</si>
  <si>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</si>
  <si>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</si>
  <si>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</si>
  <si>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</si>
  <si>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</si>
  <si>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</si>
  <si>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</si>
  <si>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</si>
  <si>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</si>
  <si>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</si>
  <si>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</si>
  <si>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</si>
  <si>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</si>
  <si>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</si>
  <si>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</si>
  <si>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</si>
  <si>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</si>
  <si>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</si>
  <si>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</si>
  <si>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</si>
  <si>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</si>
  <si>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</si>
  <si>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</si>
  <si>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</si>
  <si>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</si>
  <si>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</si>
  <si>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</si>
  <si>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</si>
  <si>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</si>
  <si>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</si>
  <si>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</si>
  <si>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</si>
  <si>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</si>
  <si>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</si>
  <si>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</si>
  <si>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</si>
  <si>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</si>
  <si>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</si>
  <si>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</si>
  <si>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</si>
  <si>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</si>
  <si>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</si>
  <si>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</si>
  <si>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</si>
  <si>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</si>
  <si>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</si>
  <si>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</si>
  <si>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</si>
  <si>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</si>
  <si>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</si>
  <si>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</si>
  <si>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</si>
  <si>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</si>
  <si>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</si>
  <si>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</si>
  <si>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</si>
  <si>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</si>
  <si>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</si>
  <si>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</si>
  <si>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</si>
  <si>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</si>
  <si>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</si>
  <si>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</si>
  <si>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</si>
  <si>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</si>
  <si>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</si>
  <si>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</si>
  <si>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</si>
  <si>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</si>
  <si>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</si>
  <si>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</si>
  <si>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</si>
  <si>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</si>
  <si>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</si>
  <si>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</si>
  <si>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</si>
  <si>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</si>
  <si>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</si>
  <si>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</si>
  <si>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</si>
  <si>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</si>
  <si>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</si>
  <si>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</si>
  <si>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</si>
  <si>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</si>
  <si>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</si>
  <si>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</si>
  <si>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</si>
  <si>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</si>
  <si>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</si>
  <si>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</si>
  <si>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</si>
  <si>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</si>
  <si>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</si>
  <si>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</si>
  <si>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</si>
  <si>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</si>
  <si>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</si>
  <si>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</si>
  <si>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</si>
  <si>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</si>
  <si>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</si>
  <si>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</si>
  <si>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</si>
  <si>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</si>
  <si>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</si>
  <si>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</si>
  <si>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</si>
  <si>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</si>
  <si>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</si>
  <si>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</si>
  <si>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</si>
  <si>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</si>
  <si>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</si>
  <si>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</si>
  <si>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</si>
  <si>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</si>
  <si>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</si>
  <si>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</si>
  <si>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</si>
  <si>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</si>
  <si>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</si>
  <si>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</si>
  <si>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</si>
  <si>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</si>
  <si>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</si>
  <si>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</si>
  <si>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</si>
  <si>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</si>
  <si>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</si>
  <si>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</si>
  <si>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</si>
  <si>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</si>
  <si>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</si>
  <si>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</si>
  <si>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</si>
  <si>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</si>
  <si>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</si>
  <si>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</si>
  <si>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</si>
  <si>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</si>
  <si>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</si>
  <si>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</si>
  <si>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</si>
  <si>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</si>
  <si>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</si>
  <si>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</si>
  <si>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</si>
  <si>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</si>
  <si>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</si>
  <si>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</si>
  <si>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</si>
  <si>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</si>
  <si>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</si>
  <si>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</si>
  <si>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</si>
  <si>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</si>
  <si>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</si>
  <si>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</si>
  <si>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</si>
  <si>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</si>
  <si>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</si>
  <si>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</si>
  <si>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</si>
  <si>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</si>
  <si>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</si>
  <si>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</si>
  <si>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</si>
  <si>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</si>
  <si>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</si>
  <si>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</si>
  <si>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</si>
  <si>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</si>
  <si>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</si>
  <si>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</si>
  <si>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</si>
  <si>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</si>
  <si>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</si>
  <si>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</si>
  <si>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</si>
  <si>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</si>
  <si>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</si>
  <si>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</si>
  <si>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</si>
  <si>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</si>
  <si>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</si>
  <si>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</si>
  <si>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</si>
  <si>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</si>
  <si>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</si>
  <si>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</si>
  <si>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</si>
  <si>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</si>
  <si>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</si>
  <si>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</si>
  <si>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</si>
  <si>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</si>
  <si>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</si>
  <si>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</si>
  <si>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</si>
  <si>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</si>
  <si>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</si>
  <si>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</si>
  <si>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</si>
  <si>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</si>
  <si>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</si>
  <si>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</si>
  <si>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</si>
  <si>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</si>
  <si>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</si>
  <si>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</si>
  <si>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</si>
  <si>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</si>
  <si>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</si>
  <si>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</si>
  <si>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</si>
  <si>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</si>
  <si>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</si>
  <si>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</si>
  <si>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</si>
  <si>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</si>
  <si>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</si>
  <si>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</si>
  <si>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</si>
  <si>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</si>
  <si>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</si>
  <si>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</si>
  <si>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</si>
  <si>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</si>
  <si>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</si>
  <si>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</si>
  <si>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</si>
  <si>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</si>
  <si>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</si>
  <si>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</si>
  <si>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</si>
  <si>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</si>
  <si>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</si>
  <si>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</si>
  <si>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</si>
  <si>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</si>
  <si>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</si>
  <si>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</si>
  <si>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</si>
  <si>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</si>
  <si>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</si>
  <si>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</si>
  <si>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</si>
  <si>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</si>
  <si>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</si>
  <si>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</si>
  <si>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</si>
  <si>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</si>
  <si>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</si>
  <si>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</si>
  <si>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</si>
  <si>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</si>
  <si>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</si>
  <si>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</si>
  <si>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</si>
  <si>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</si>
  <si>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</si>
  <si>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</si>
  <si>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</si>
  <si>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</si>
  <si>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</si>
  <si>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</si>
  <si>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</si>
  <si>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</si>
  <si>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</si>
  <si>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</si>
  <si>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</si>
  <si>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</si>
  <si>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</si>
  <si>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</si>
  <si>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</si>
  <si>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</si>
  <si>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</si>
  <si>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</si>
  <si>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</si>
  <si>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</si>
  <si>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</si>
  <si>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</si>
  <si>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</si>
  <si>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</si>
  <si>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</si>
  <si>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</si>
  <si>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</si>
  <si>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</si>
  <si>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</si>
  <si>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</si>
  <si>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</si>
  <si>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</si>
  <si>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</si>
  <si>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</si>
  <si>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</si>
  <si>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</si>
  <si>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</si>
  <si>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</si>
  <si>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</si>
  <si>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</si>
  <si>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</si>
  <si>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</si>
  <si>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</si>
  <si>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</si>
  <si>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</si>
  <si>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</si>
  <si>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</si>
  <si>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</si>
  <si>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</si>
  <si>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</si>
  <si>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</si>
  <si>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</si>
  <si>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</si>
  <si>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</si>
  <si>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</si>
  <si>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</si>
  <si>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</si>
  <si>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</si>
  <si>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</si>
  <si>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</si>
  <si>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</si>
  <si>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</si>
  <si>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</si>
  <si>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</si>
  <si>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</si>
  <si>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</si>
  <si>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</si>
  <si>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</si>
  <si>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</si>
  <si>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</si>
  <si>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</si>
  <si>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</si>
  <si>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</si>
  <si>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</si>
  <si>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</si>
  <si>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</si>
  <si>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</si>
  <si>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</si>
  <si>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</si>
  <si>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</si>
  <si>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</si>
  <si>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</si>
  <si>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</si>
  <si>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</si>
  <si>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</si>
  <si>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</si>
  <si>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</si>
  <si>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</si>
  <si>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</si>
  <si>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</si>
  <si>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</si>
  <si>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</si>
  <si>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</si>
  <si>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</si>
  <si>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</si>
  <si>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</si>
  <si>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</si>
  <si>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</si>
  <si>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</si>
  <si>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</si>
  <si>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</si>
  <si>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</si>
  <si>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</si>
  <si>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</si>
  <si>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</si>
  <si>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</si>
  <si>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</si>
  <si>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</si>
  <si>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</si>
  <si>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</si>
  <si>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</si>
  <si>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</si>
  <si>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</si>
  <si>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</si>
  <si>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</si>
  <si>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</si>
  <si>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</si>
  <si>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</si>
  <si>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</si>
  <si>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</si>
  <si>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</si>
  <si>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</si>
  <si>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</si>
  <si>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</si>
  <si>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</si>
  <si>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</si>
  <si>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</si>
  <si>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</si>
  <si>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</si>
  <si>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</si>
  <si>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</si>
  <si>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</si>
  <si>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</si>
  <si>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</si>
  <si>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</si>
  <si>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</si>
  <si>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</si>
  <si>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</si>
  <si>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</si>
  <si>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</si>
  <si>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</si>
  <si>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</si>
  <si>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</si>
  <si>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</si>
  <si>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</si>
  <si>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</si>
  <si>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</si>
  <si>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</si>
  <si>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</si>
  <si>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</si>
  <si>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</si>
  <si>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</si>
  <si>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</si>
  <si>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</si>
  <si>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</si>
  <si>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</si>
  <si>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</si>
  <si>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</si>
  <si>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</si>
  <si>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</si>
  <si>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</si>
  <si>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</si>
  <si>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</si>
  <si>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</si>
  <si>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</si>
  <si>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</si>
  <si>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</si>
  <si>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</si>
  <si>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</si>
  <si>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</si>
  <si>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</si>
  <si>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</si>
  <si>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</si>
  <si>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</si>
  <si>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</si>
  <si>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</si>
  <si>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</si>
  <si>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</si>
  <si>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</si>
  <si>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</si>
  <si>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</si>
  <si>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</si>
  <si>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</si>
  <si>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</si>
  <si>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</si>
  <si>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</si>
  <si>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</si>
  <si>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</si>
  <si>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</si>
  <si>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</si>
  <si>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</si>
  <si>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</si>
  <si>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</si>
  <si>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</si>
  <si>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</si>
  <si>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</si>
  <si>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</si>
  <si>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</si>
  <si>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</si>
  <si>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</si>
  <si>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</si>
  <si>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</si>
  <si>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</si>
  <si>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</si>
  <si>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</si>
  <si>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</si>
  <si>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</si>
  <si>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</si>
  <si>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</si>
  <si>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</si>
  <si>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</si>
  <si>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</si>
  <si>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</si>
  <si>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</si>
  <si>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</si>
  <si>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</si>
  <si>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</si>
  <si>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</si>
  <si>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</si>
  <si>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</si>
  <si>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</si>
  <si>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</si>
  <si>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</si>
  <si>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</si>
  <si>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</si>
  <si>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</si>
  <si>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</si>
  <si>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</si>
  <si>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</si>
  <si>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</si>
  <si>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</si>
  <si>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</si>
  <si>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</si>
  <si>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</si>
  <si>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</si>
  <si>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</si>
  <si>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</si>
  <si>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</si>
  <si>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</si>
  <si>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</si>
  <si>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</si>
  <si>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</si>
  <si>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</si>
  <si>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</si>
  <si>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</si>
  <si>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</si>
  <si>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</si>
  <si>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</si>
  <si>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</si>
  <si>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</si>
  <si>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</si>
  <si>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</si>
  <si>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</si>
  <si>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</si>
  <si>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</si>
  <si>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</si>
  <si>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</si>
  <si>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</si>
  <si>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</si>
  <si>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</si>
  <si>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</si>
  <si>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</si>
  <si>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</si>
  <si>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</si>
  <si>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</si>
  <si>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</si>
  <si>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</si>
  <si>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</si>
  <si>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</si>
  <si>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</si>
  <si>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</si>
  <si>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</si>
  <si>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</si>
  <si>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</si>
  <si>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</si>
  <si>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</si>
  <si>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</si>
  <si>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</si>
  <si>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</si>
  <si>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</si>
  <si>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</si>
  <si>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</si>
  <si>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</si>
  <si>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</si>
  <si>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</si>
  <si>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</si>
  <si>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</si>
  <si>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</si>
  <si>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</si>
  <si>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</si>
  <si>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</si>
  <si>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</si>
  <si>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</si>
  <si>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</si>
  <si>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</si>
  <si>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</si>
  <si>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</si>
  <si>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</si>
  <si>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</si>
  <si>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</si>
  <si>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</si>
  <si>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</si>
  <si>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</si>
  <si>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</si>
  <si>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</si>
  <si>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</si>
  <si>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</si>
  <si>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</si>
  <si>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</si>
  <si>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</si>
  <si>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</si>
  <si>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</si>
  <si>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</si>
  <si>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</si>
  <si>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</si>
  <si>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</si>
  <si>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</si>
  <si>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</si>
  <si>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</si>
  <si>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</si>
  <si>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</si>
  <si>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</si>
  <si>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</si>
  <si>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</si>
  <si>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</si>
  <si>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</si>
  <si>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</si>
  <si>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</si>
  <si>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</si>
  <si>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</si>
  <si>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</si>
  <si>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</si>
  <si>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</si>
  <si>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</si>
  <si>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</si>
  <si>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</si>
  <si>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</si>
  <si>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</si>
  <si>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</si>
  <si>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</si>
  <si>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</si>
  <si>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</si>
  <si>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</si>
  <si>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</si>
  <si>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</si>
  <si>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</si>
  <si>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</si>
  <si>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</si>
  <si>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</si>
  <si>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</si>
  <si>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</si>
  <si>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</si>
  <si>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</si>
  <si>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</si>
  <si>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</si>
  <si>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</si>
  <si>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</si>
  <si>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</si>
  <si>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</si>
  <si>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</si>
  <si>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</si>
  <si>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</si>
  <si>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</si>
  <si>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</si>
  <si>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</si>
  <si>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</si>
  <si>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</si>
  <si>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</si>
  <si>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</si>
  <si>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</si>
  <si>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</si>
  <si>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</si>
  <si>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</si>
  <si>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</si>
  <si>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</si>
  <si>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</si>
  <si>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</si>
  <si>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</si>
  <si>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</si>
  <si>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</si>
  <si>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</si>
  <si>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</si>
  <si>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</si>
  <si>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</si>
  <si>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</si>
  <si>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</si>
  <si>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</si>
  <si>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</si>
  <si>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</si>
  <si>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</si>
  <si>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</si>
  <si>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</si>
  <si>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</si>
  <si>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</si>
  <si>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</si>
  <si>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</si>
  <si>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</si>
  <si>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</si>
  <si>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</si>
  <si>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</si>
  <si>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</si>
  <si>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</si>
  <si>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</si>
  <si>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</si>
  <si>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</si>
  <si>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</si>
  <si>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</si>
  <si>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</si>
  <si>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</si>
  <si>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</si>
  <si>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</si>
  <si>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</si>
  <si>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</si>
  <si>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</si>
  <si>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</si>
  <si>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</si>
  <si>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</si>
  <si>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</si>
  <si>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</si>
  <si>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</si>
  <si>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</si>
  <si>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</si>
  <si>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</si>
  <si>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</si>
  <si>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</si>
  <si>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</si>
  <si>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</si>
  <si>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</si>
  <si>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</si>
  <si>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</si>
  <si>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</si>
  <si>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</si>
  <si>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</si>
  <si>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</si>
  <si>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</si>
  <si>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</si>
  <si>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</si>
  <si>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</si>
  <si>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</si>
  <si>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</si>
  <si>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</si>
  <si>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</si>
  <si>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</si>
  <si>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</si>
  <si>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</si>
  <si>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</si>
  <si>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</si>
  <si>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</si>
  <si>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</si>
  <si>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</si>
  <si>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</si>
  <si>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</si>
  <si>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</si>
  <si>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</si>
  <si>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</si>
  <si>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</si>
  <si>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</si>
  <si>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</si>
  <si>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</si>
  <si>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</si>
  <si>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</si>
  <si>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</si>
  <si>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</si>
  <si>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</si>
  <si>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</si>
  <si>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</si>
  <si>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</si>
  <si>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</si>
  <si>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</si>
  <si>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</si>
  <si>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</si>
  <si>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</si>
  <si>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</si>
  <si>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</si>
  <si>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</si>
  <si>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</si>
  <si>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</si>
  <si>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</si>
  <si>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</si>
  <si>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</si>
  <si>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</si>
  <si>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</si>
  <si>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</si>
  <si>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</si>
  <si>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</si>
  <si>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</si>
  <si>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</si>
  <si>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</si>
  <si>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</si>
  <si>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</si>
  <si>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</si>
  <si>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</si>
  <si>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</si>
  <si>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</si>
  <si>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</si>
  <si>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</si>
  <si>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</si>
  <si>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</si>
  <si>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</si>
  <si>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</si>
  <si>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</si>
  <si>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</si>
  <si>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</si>
  <si>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</si>
  <si>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</si>
  <si>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</si>
  <si>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</si>
  <si>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</si>
  <si>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</si>
  <si>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</si>
  <si>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</si>
  <si>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</si>
  <si>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</si>
  <si>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</si>
  <si>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</si>
  <si>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</si>
  <si>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</si>
  <si>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</si>
  <si>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</si>
  <si>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</si>
  <si>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</si>
  <si>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</si>
  <si>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</si>
  <si>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</si>
  <si>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</si>
  <si>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</si>
  <si>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</si>
  <si>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</si>
  <si>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</si>
  <si>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</si>
  <si>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</si>
  <si>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</si>
  <si>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</si>
  <si>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</si>
  <si>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</si>
  <si>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</si>
  <si>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</si>
  <si>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</si>
  <si>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</si>
  <si>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</si>
  <si>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</si>
  <si>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</si>
  <si>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</si>
  <si>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</si>
  <si>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</si>
  <si>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</si>
  <si>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</si>
  <si>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</si>
  <si>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</si>
  <si>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</si>
  <si>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</si>
  <si>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</si>
  <si>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</si>
  <si>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</si>
  <si>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</si>
  <si>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</si>
  <si>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</si>
  <si>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</si>
  <si>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</si>
  <si>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</si>
  <si>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</si>
  <si>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</si>
  <si>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</si>
  <si>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</si>
  <si>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</si>
  <si>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</si>
  <si>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</si>
  <si>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</si>
  <si>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</si>
  <si>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</si>
  <si>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</si>
  <si>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</si>
  <si>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</si>
  <si>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</si>
  <si>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</si>
  <si>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</si>
  <si>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</si>
  <si>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</si>
  <si>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</si>
  <si>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</si>
  <si>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</si>
  <si>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</si>
  <si>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</si>
  <si>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</si>
  <si>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</si>
  <si>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</si>
  <si>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</si>
  <si>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</si>
  <si>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</si>
  <si>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</si>
  <si>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</si>
  <si>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</si>
  <si>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</si>
  <si>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</si>
  <si>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</si>
  <si>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</si>
  <si>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</si>
  <si>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</si>
  <si>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</si>
  <si>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</si>
  <si>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</si>
  <si>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</si>
  <si>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</si>
  <si>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</si>
  <si>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</si>
  <si>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</si>
  <si>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</si>
  <si>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</si>
  <si>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</si>
  <si>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</si>
  <si>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</si>
  <si>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</si>
  <si>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</si>
  <si>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</si>
  <si>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</si>
  <si>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</si>
  <si>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</si>
  <si>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</si>
  <si>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</si>
  <si>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</si>
  <si>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</si>
  <si>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</si>
  <si>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</si>
  <si>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</si>
  <si>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</si>
  <si>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</si>
  <si>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</si>
  <si>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</si>
  <si>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</si>
  <si>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</si>
  <si>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</si>
  <si>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</si>
  <si>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</si>
  <si>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</si>
  <si>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</si>
  <si>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</si>
  <si>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</si>
  <si>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</si>
  <si>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</si>
  <si>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</si>
  <si>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</si>
  <si>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</si>
  <si>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</si>
  <si>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</si>
  <si>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</si>
  <si>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</si>
  <si>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</si>
  <si>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</si>
  <si>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</si>
  <si>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</si>
  <si>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</si>
  <si>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</si>
  <si>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</si>
  <si>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</si>
  <si>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</si>
  <si>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</si>
  <si>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</si>
  <si>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</si>
  <si>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</si>
  <si>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</si>
  <si>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</si>
  <si>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</si>
  <si>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</si>
  <si>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</si>
  <si>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</si>
  <si>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</si>
  <si>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</si>
  <si>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</si>
  <si>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</si>
  <si>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</si>
  <si>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</si>
  <si>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</si>
  <si>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</si>
  <si>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</si>
  <si>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</si>
  <si>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</si>
  <si>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</si>
  <si>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</si>
  <si>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</si>
  <si>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</si>
  <si>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</si>
  <si>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</si>
  <si>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</si>
  <si>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</si>
  <si>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</si>
  <si>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</si>
  <si>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</si>
  <si>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</si>
  <si>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</si>
  <si>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</si>
  <si>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</si>
  <si>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</si>
  <si>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</si>
  <si>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</si>
  <si>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</si>
  <si>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</si>
  <si>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</si>
  <si>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</si>
  <si>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</si>
  <si>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</si>
  <si>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</si>
  <si>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</si>
  <si>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</si>
  <si>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</si>
  <si>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</si>
  <si>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</si>
  <si>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</si>
  <si>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</si>
  <si>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</si>
  <si>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</si>
  <si>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</si>
  <si>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</si>
  <si>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</si>
  <si>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</si>
  <si>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</si>
  <si>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</si>
  <si>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</si>
  <si>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</si>
  <si>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</si>
  <si>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</si>
  <si>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</si>
  <si>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</si>
  <si>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</si>
  <si>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</si>
  <si>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</si>
  <si>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</si>
  <si>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</si>
  <si>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</si>
  <si>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</si>
  <si>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</si>
  <si>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</si>
  <si>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</si>
  <si>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</si>
  <si>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</si>
  <si>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</si>
  <si>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</si>
  <si>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</si>
  <si>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</si>
  <si>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</si>
  <si>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</si>
  <si>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</si>
  <si>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</si>
  <si>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</si>
  <si>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</si>
  <si>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</si>
  <si>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</si>
  <si>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</si>
  <si>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</si>
  <si>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</si>
  <si>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</si>
  <si>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</si>
  <si>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</si>
  <si>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</si>
  <si>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</si>
  <si>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</si>
  <si>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</si>
  <si>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</si>
  <si>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</si>
  <si>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</si>
  <si>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</si>
  <si>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</si>
  <si>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</si>
  <si>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</si>
  <si>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</si>
  <si>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</si>
  <si>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</si>
  <si>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</si>
  <si>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</si>
  <si>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</si>
  <si>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</si>
  <si>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</si>
  <si>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</si>
  <si>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</si>
  <si>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</si>
  <si>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</si>
  <si>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</si>
  <si>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</si>
  <si>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</si>
  <si>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</si>
  <si>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</si>
  <si>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</si>
  <si>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</si>
  <si>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</si>
  <si>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</si>
  <si>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</si>
  <si>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</si>
  <si>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</si>
  <si>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</si>
  <si>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</si>
  <si>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</si>
  <si>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</si>
  <si>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</si>
  <si>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</si>
  <si>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</si>
  <si>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</si>
  <si>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</si>
  <si>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</si>
  <si>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</si>
  <si>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</si>
  <si>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</si>
  <si>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</si>
  <si>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</si>
  <si>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</si>
  <si>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</si>
  <si>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</si>
  <si>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</si>
  <si>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</si>
  <si>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</si>
  <si>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</si>
  <si>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</si>
  <si>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</si>
  <si>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</si>
  <si>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</si>
  <si>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</si>
  <si>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</si>
  <si>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</si>
  <si>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</si>
  <si>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</si>
  <si>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</si>
  <si>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</si>
  <si>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</si>
  <si>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</si>
  <si>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</si>
  <si>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</si>
  <si>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</si>
  <si>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</si>
  <si>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</si>
  <si>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</si>
  <si>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</si>
  <si>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</si>
  <si>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</si>
  <si>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</si>
  <si>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</si>
  <si>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</si>
  <si>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</si>
  <si>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</si>
  <si>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</si>
  <si>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</si>
  <si>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</si>
  <si>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</si>
  <si>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</si>
  <si>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</si>
  <si>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</si>
  <si>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</si>
  <si>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</si>
  <si>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</si>
  <si>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</si>
  <si>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</si>
  <si>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</si>
  <si>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</si>
  <si>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</si>
  <si>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</si>
  <si>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</si>
  <si>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</si>
  <si>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</si>
  <si>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</si>
  <si>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</si>
  <si>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</si>
  <si>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</si>
  <si>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</si>
  <si>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</si>
  <si>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</si>
  <si>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</si>
  <si>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</si>
  <si>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</si>
  <si>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</si>
  <si>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</si>
  <si>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</si>
  <si>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</si>
  <si>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</si>
  <si>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</si>
  <si>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</si>
  <si>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</si>
  <si>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</si>
  <si>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</si>
  <si>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</si>
  <si>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</si>
  <si>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</si>
  <si>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</si>
  <si>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</si>
  <si>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</si>
  <si>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</si>
  <si>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</si>
  <si>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</si>
  <si>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</si>
  <si>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</si>
  <si>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</si>
  <si>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</si>
  <si>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</si>
  <si>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</si>
  <si>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</si>
  <si>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</si>
  <si>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</si>
  <si>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</si>
  <si>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</si>
  <si>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</si>
  <si>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</si>
  <si>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</si>
  <si>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</si>
  <si>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</si>
  <si>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</si>
  <si>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</si>
  <si>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</si>
  <si>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</si>
  <si>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</si>
  <si>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</si>
  <si>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</si>
  <si>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</si>
  <si>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</si>
  <si>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</si>
  <si>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</si>
  <si>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</si>
  <si>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</si>
  <si>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</si>
  <si>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</si>
  <si>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</si>
  <si>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</si>
  <si>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</si>
  <si>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</si>
  <si>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</si>
  <si>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</si>
  <si>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</si>
  <si>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</si>
  <si>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</si>
  <si>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</si>
  <si>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</si>
  <si>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</si>
  <si>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</si>
  <si>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</si>
  <si>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</si>
  <si>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</si>
  <si>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</si>
  <si>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</si>
  <si>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</si>
  <si>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</si>
  <si>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</si>
  <si>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</si>
  <si>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</si>
  <si>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</si>
  <si>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</si>
  <si>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</si>
  <si>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</si>
  <si>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</si>
  <si>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</si>
  <si>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</si>
  <si>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</si>
  <si>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</si>
  <si>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</si>
  <si>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</si>
  <si>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</si>
  <si>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</si>
  <si>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</si>
  <si>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</si>
  <si>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</si>
  <si>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</si>
  <si>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</si>
  <si>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</si>
  <si>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</si>
  <si>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</si>
  <si>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</si>
  <si>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</si>
  <si>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</si>
  <si>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</si>
  <si>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</si>
  <si>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</si>
  <si>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</si>
  <si>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</si>
  <si>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</si>
  <si>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</si>
  <si>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</si>
  <si>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</si>
  <si>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</si>
  <si>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</si>
  <si>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</si>
  <si>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</si>
  <si>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</si>
  <si>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</si>
  <si>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</si>
  <si>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</si>
  <si>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</si>
  <si>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</si>
  <si>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</si>
  <si>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</si>
  <si>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</si>
  <si>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</si>
  <si>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</si>
  <si>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</si>
  <si>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</si>
  <si>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</si>
  <si>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</si>
  <si>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</si>
  <si>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</si>
  <si>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</si>
  <si>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</si>
  <si>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</si>
  <si>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</si>
  <si>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</si>
  <si>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</si>
  <si>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</si>
  <si>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</si>
  <si>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</si>
  <si>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</si>
  <si>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</si>
  <si>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</si>
  <si>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</si>
  <si>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</si>
  <si>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</si>
  <si>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</si>
  <si>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</si>
  <si>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</si>
  <si>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</si>
  <si>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</si>
  <si>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</si>
  <si>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</si>
  <si>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</si>
  <si>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</si>
  <si>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</si>
  <si>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</si>
  <si>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</si>
  <si>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</si>
  <si>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</si>
  <si>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</si>
  <si>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</si>
  <si>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</si>
  <si>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</si>
  <si>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</si>
  <si>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</si>
  <si>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</si>
  <si>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</si>
  <si>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</si>
  <si>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</si>
  <si>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</si>
  <si>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</si>
  <si>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</si>
  <si>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</si>
  <si>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</si>
  <si>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</si>
  <si>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</si>
  <si>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</si>
  <si>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</si>
  <si>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</si>
  <si>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</si>
  <si>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</si>
  <si>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</si>
  <si>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</si>
  <si>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</si>
  <si>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</si>
  <si>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</si>
  <si>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</si>
  <si>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</si>
  <si>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</si>
  <si>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</si>
  <si>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</si>
  <si>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</si>
  <si>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</si>
  <si>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</si>
  <si>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</si>
  <si>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</si>
  <si>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</si>
  <si>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</si>
  <si>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</si>
  <si>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</si>
  <si>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</si>
  <si>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</si>
  <si>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</si>
  <si>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</si>
  <si>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</si>
  <si>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</si>
  <si>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</si>
  <si>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</si>
  <si>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</si>
  <si>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</si>
  <si>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</si>
  <si>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</si>
  <si>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</si>
  <si>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</si>
  <si>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</si>
  <si>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</si>
  <si>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</si>
  <si>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</si>
  <si>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</si>
  <si>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</si>
  <si>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</si>
  <si>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</si>
  <si>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</si>
  <si>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</si>
  <si>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</si>
  <si>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</si>
  <si>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</si>
  <si>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</si>
  <si>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</si>
  <si>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</si>
  <si>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</si>
  <si>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</si>
  <si>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</si>
  <si>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</si>
  <si>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</si>
  <si>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</si>
  <si>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</si>
  <si>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</si>
  <si>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</si>
  <si>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</si>
  <si>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</si>
  <si>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</si>
  <si>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</si>
  <si>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</si>
  <si>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</si>
  <si>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</si>
  <si>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</si>
  <si>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</si>
  <si>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</si>
  <si>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</si>
  <si>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</si>
  <si>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</si>
  <si>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</si>
  <si>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</si>
  <si>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</si>
  <si>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</si>
  <si>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</si>
  <si>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</si>
  <si>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</si>
  <si>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</si>
  <si>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</si>
  <si>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</si>
  <si>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</si>
  <si>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</si>
  <si>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</si>
  <si>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</si>
  <si>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</si>
  <si>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</si>
  <si>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</si>
  <si>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</si>
  <si>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</si>
  <si>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</si>
  <si>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</si>
  <si>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</si>
  <si>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</si>
  <si>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</si>
  <si>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</si>
  <si>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</si>
  <si>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</si>
  <si>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</si>
  <si>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</si>
  <si>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</si>
  <si>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</si>
  <si>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</si>
  <si>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</si>
  <si>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</si>
  <si>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</si>
  <si>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</si>
  <si>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</si>
  <si>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</si>
  <si>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</si>
  <si>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</si>
  <si>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</si>
  <si>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</si>
  <si>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</si>
  <si>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</si>
  <si>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</si>
  <si>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</si>
  <si>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</si>
  <si>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</si>
  <si>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</si>
  <si>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</si>
  <si>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</si>
  <si>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</si>
  <si>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</si>
  <si>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</si>
  <si>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</si>
  <si>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</si>
  <si>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</si>
  <si>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</si>
  <si>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</si>
  <si>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</si>
  <si>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</si>
  <si>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</si>
  <si>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</si>
  <si>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</si>
  <si>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</si>
  <si>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</si>
  <si>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</si>
  <si>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</si>
  <si>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</si>
  <si>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</si>
  <si>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</si>
  <si>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</si>
  <si>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</si>
  <si>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</si>
  <si>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</si>
  <si>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</si>
  <si>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</si>
  <si>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</si>
  <si>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</si>
  <si>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</si>
  <si>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</si>
  <si>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</si>
  <si>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</si>
  <si>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</si>
  <si>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</si>
  <si>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</si>
  <si>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</si>
  <si>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</si>
  <si>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</si>
  <si>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</si>
  <si>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</si>
  <si>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</si>
  <si>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</si>
  <si>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</si>
  <si>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</si>
  <si>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</si>
  <si>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</si>
  <si>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</si>
  <si>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</si>
  <si>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</si>
  <si>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</si>
  <si>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</si>
  <si>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</si>
  <si>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</si>
  <si>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</si>
  <si>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</si>
  <si>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</si>
  <si>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</si>
  <si>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</si>
  <si>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</si>
  <si>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</si>
  <si>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</si>
  <si>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</si>
  <si>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</si>
  <si>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</si>
  <si>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</si>
  <si>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</si>
  <si>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</si>
  <si>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</si>
  <si>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</si>
  <si>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</si>
  <si>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</si>
  <si>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</si>
  <si>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</si>
  <si>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</si>
  <si>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</si>
  <si>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</si>
  <si>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</si>
  <si>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</si>
  <si>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</si>
  <si>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</si>
  <si>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</si>
  <si>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</si>
  <si>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</si>
  <si>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</si>
  <si>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</si>
  <si>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</si>
  <si>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</si>
  <si>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</si>
  <si>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</si>
  <si>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</si>
  <si>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</si>
  <si>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</si>
  <si>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</si>
  <si>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</si>
  <si>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</si>
  <si>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</si>
  <si>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</si>
  <si>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</si>
  <si>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</si>
  <si>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</si>
  <si>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</si>
  <si>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</si>
  <si>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</si>
  <si>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</si>
  <si>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</si>
  <si>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</si>
  <si>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</si>
  <si>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</si>
  <si>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</si>
  <si>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</si>
  <si>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</si>
  <si>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</si>
  <si>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</si>
  <si>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</si>
  <si>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</si>
  <si>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</si>
  <si>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</si>
  <si>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</si>
  <si>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</si>
  <si>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</si>
  <si>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</si>
  <si>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</si>
  <si>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</si>
  <si>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</si>
  <si>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</si>
  <si>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</si>
  <si>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</si>
  <si>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</si>
  <si>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</si>
  <si>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</si>
  <si>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</si>
  <si>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</si>
  <si>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</si>
  <si>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</si>
  <si>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</si>
  <si>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</si>
  <si>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</si>
  <si>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</si>
  <si>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</si>
  <si>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</si>
  <si>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</si>
  <si>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</si>
  <si>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</si>
  <si>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</si>
  <si>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</si>
  <si>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</si>
  <si>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</si>
  <si>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</si>
  <si>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</si>
  <si>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</si>
  <si>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</si>
  <si>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</si>
  <si>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</si>
  <si>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</si>
  <si>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</si>
  <si>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</si>
  <si>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</si>
  <si>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</si>
  <si>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</si>
  <si>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</si>
  <si>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</si>
  <si>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</si>
  <si>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</si>
  <si>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</si>
  <si>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</si>
  <si>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</si>
  <si>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</si>
  <si>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</si>
  <si>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</si>
  <si>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</si>
  <si>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</si>
  <si>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</si>
  <si>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</si>
  <si>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</si>
  <si>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</si>
  <si>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</si>
  <si>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</si>
  <si>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</si>
  <si>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</si>
  <si>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</si>
  <si>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</si>
  <si>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</si>
  <si>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</si>
  <si>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</si>
  <si>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</si>
  <si>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</si>
  <si>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</si>
  <si>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</si>
  <si>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</si>
  <si>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</si>
  <si>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</si>
  <si>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</si>
  <si>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</si>
  <si>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</si>
  <si>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</si>
  <si>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</si>
  <si>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</si>
  <si>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</si>
  <si>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</si>
  <si>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</si>
  <si>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</si>
  <si>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</si>
  <si>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</si>
  <si>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</si>
  <si>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</si>
  <si>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</si>
  <si>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</si>
  <si>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</si>
  <si>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</si>
  <si>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</si>
  <si>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</si>
  <si>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</si>
  <si>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</si>
  <si>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</si>
  <si>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</si>
  <si>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</si>
  <si>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</si>
  <si>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</si>
  <si>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</si>
  <si>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</si>
  <si>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</si>
  <si>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</si>
  <si>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</si>
  <si>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</si>
  <si>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</si>
  <si>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</si>
  <si>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</si>
  <si>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</si>
  <si>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</si>
  <si>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</si>
  <si>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</si>
  <si>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</si>
  <si>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</si>
  <si>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</si>
  <si>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</si>
  <si>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</si>
  <si>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</si>
  <si>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</si>
  <si>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</si>
  <si>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</si>
  <si>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</si>
  <si>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</si>
  <si>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</si>
  <si>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</si>
  <si>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</si>
  <si>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</si>
  <si>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</si>
  <si>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</si>
  <si>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</si>
  <si>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</si>
  <si>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</si>
  <si>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</si>
  <si>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</si>
  <si>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</si>
  <si>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</si>
  <si>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</si>
  <si>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</si>
  <si>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</si>
  <si>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</si>
  <si>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</si>
  <si>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</si>
  <si>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</si>
  <si>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</si>
  <si>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</si>
  <si>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</si>
  <si>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</si>
  <si>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</si>
  <si>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</si>
  <si>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</si>
  <si>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</si>
  <si>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</si>
  <si>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</si>
  <si>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</si>
  <si>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</si>
  <si>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</si>
  <si>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</si>
  <si>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</si>
  <si>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</si>
  <si>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</si>
  <si>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</si>
  <si>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</si>
  <si>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</si>
  <si>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</si>
  <si>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</si>
  <si>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</si>
  <si>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</si>
  <si>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</si>
  <si>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</si>
  <si>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</si>
  <si>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</si>
  <si>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</si>
  <si>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</si>
  <si>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</si>
  <si>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</si>
  <si>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</si>
  <si>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</si>
  <si>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</si>
  <si>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</si>
  <si>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</si>
  <si>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</si>
  <si>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</si>
  <si>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</si>
  <si>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</si>
  <si>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</si>
  <si>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</si>
  <si>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</si>
  <si>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</si>
  <si>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</si>
  <si>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</si>
  <si>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</si>
  <si>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</si>
  <si>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</si>
  <si>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</si>
  <si>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</si>
  <si>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</si>
  <si>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</si>
  <si>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</si>
  <si>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</si>
  <si>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</si>
  <si>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</si>
  <si>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</si>
  <si>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</si>
  <si>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</si>
  <si>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</si>
  <si>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</si>
  <si>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</si>
  <si>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</si>
  <si>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</si>
  <si>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</si>
  <si>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</si>
  <si>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</si>
  <si>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</si>
  <si>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</si>
  <si>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</si>
  <si>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</si>
  <si>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</si>
  <si>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</si>
  <si>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</si>
  <si>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</si>
  <si>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</si>
  <si>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</si>
  <si>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</si>
  <si>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</si>
  <si>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</si>
  <si>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</si>
  <si>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</si>
  <si>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</si>
  <si>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</si>
  <si>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</si>
  <si>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</si>
  <si>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</si>
  <si>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</si>
  <si>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</si>
  <si>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</si>
  <si>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</si>
  <si>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</si>
  <si>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</si>
  <si>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</si>
  <si>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</si>
  <si>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</si>
  <si>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</si>
  <si>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</si>
  <si>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</si>
  <si>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</si>
  <si>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</si>
  <si>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</si>
  <si>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</si>
  <si>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</si>
  <si>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</si>
  <si>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</si>
  <si>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</si>
  <si>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</si>
  <si>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</si>
  <si>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</si>
  <si>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</si>
  <si>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</si>
  <si>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</si>
  <si>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</si>
  <si>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</si>
  <si>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</si>
  <si>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</si>
  <si>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</si>
  <si>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</si>
  <si>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</si>
  <si>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</si>
  <si>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</si>
  <si>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</si>
  <si>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</si>
  <si>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</si>
  <si>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</si>
  <si>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</si>
  <si>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</si>
  <si>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</si>
  <si>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</si>
  <si>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</si>
  <si>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</si>
  <si>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</si>
  <si>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</si>
  <si>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</si>
  <si>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</si>
  <si>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</si>
  <si>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</si>
  <si>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</si>
  <si>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</si>
  <si>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</si>
  <si>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</si>
  <si>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</si>
  <si>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</si>
  <si>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</si>
  <si>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</si>
  <si>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</si>
  <si>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</si>
  <si>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</si>
  <si>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</si>
  <si>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</si>
  <si>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</si>
  <si>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</si>
  <si>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</si>
  <si>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</si>
  <si>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</si>
  <si>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</si>
  <si>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</si>
  <si>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</si>
  <si>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</si>
  <si>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</si>
  <si>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</si>
  <si>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</si>
  <si>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</si>
  <si>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</si>
  <si>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</si>
  <si>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</si>
  <si>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</si>
  <si>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</si>
  <si>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</si>
  <si>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</si>
  <si>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</si>
  <si>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</si>
  <si>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</si>
  <si>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</si>
  <si>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</si>
  <si>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</si>
  <si>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</si>
  <si>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</si>
  <si>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</si>
  <si>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</si>
  <si>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</si>
  <si>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</si>
  <si>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</si>
  <si>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</si>
  <si>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</si>
  <si>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</si>
  <si>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</si>
  <si>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</si>
  <si>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</si>
  <si>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</si>
  <si>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</si>
  <si>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</si>
  <si>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</si>
  <si>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</si>
  <si>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</si>
  <si>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</si>
  <si>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</si>
  <si>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</si>
  <si>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</si>
  <si>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</si>
  <si>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</si>
  <si>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</si>
  <si>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</si>
  <si>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</si>
  <si>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</si>
  <si>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</si>
  <si>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</si>
  <si>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</si>
  <si>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</si>
  <si>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</si>
  <si>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</si>
  <si>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</si>
  <si>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</si>
  <si>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</si>
  <si>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</si>
  <si>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</si>
  <si>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</si>
  <si>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</si>
  <si>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</si>
  <si>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</si>
  <si>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</si>
  <si>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</si>
  <si>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</si>
  <si>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</si>
  <si>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</si>
  <si>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</si>
  <si>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</si>
  <si>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</si>
  <si>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</si>
  <si>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</si>
  <si>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</si>
  <si>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</si>
  <si>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</si>
  <si>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</si>
  <si>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</si>
  <si>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</si>
  <si>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</si>
  <si>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</si>
  <si>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</si>
  <si>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</si>
  <si>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</si>
  <si>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</si>
  <si>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</si>
  <si>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</si>
  <si>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</si>
  <si>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</si>
  <si>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</si>
  <si>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</si>
  <si>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</si>
  <si>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</si>
  <si>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</si>
  <si>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</si>
  <si>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</si>
  <si>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</si>
  <si>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</si>
  <si>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</si>
  <si>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</si>
  <si>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</si>
  <si>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</si>
  <si>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</si>
  <si>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</si>
  <si>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</si>
  <si>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</si>
  <si>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</si>
  <si>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</si>
  <si>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</si>
  <si>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</si>
  <si>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</si>
  <si>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</si>
  <si>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</si>
  <si>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</si>
  <si>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</si>
  <si>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</si>
  <si>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</si>
  <si>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</si>
  <si>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</si>
  <si>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</si>
  <si>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</si>
  <si>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</si>
  <si>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</si>
  <si>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</si>
  <si>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</si>
  <si>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</si>
  <si>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</si>
  <si>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</si>
  <si>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</si>
  <si>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</si>
  <si>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</si>
  <si>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</si>
  <si>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</si>
  <si>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</si>
  <si>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</si>
  <si>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</si>
  <si>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</si>
  <si>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</si>
  <si>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</si>
  <si>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</si>
  <si>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</si>
  <si>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</si>
  <si>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</si>
  <si>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</si>
  <si>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</si>
  <si>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</si>
  <si>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</si>
  <si>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</si>
  <si>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</si>
  <si>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</si>
  <si>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</si>
  <si>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</si>
  <si>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</si>
  <si>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</si>
  <si>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</si>
  <si>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</si>
  <si>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</si>
  <si>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</si>
  <si>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</si>
  <si>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</si>
  <si>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</si>
  <si>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</si>
  <si>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</si>
  <si>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</si>
  <si>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</si>
  <si>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</si>
  <si>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</si>
  <si>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</si>
  <si>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</si>
  <si>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</si>
  <si>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</si>
  <si>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</si>
  <si>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</si>
  <si>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</si>
  <si>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</si>
  <si>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</si>
  <si>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</si>
  <si>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</si>
  <si>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</si>
  <si>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</si>
  <si>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</si>
  <si>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</si>
  <si>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</si>
  <si>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</si>
  <si>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</si>
  <si>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</si>
  <si>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</si>
  <si>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</si>
  <si>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</si>
  <si>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</si>
  <si>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</si>
  <si>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</si>
  <si>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</si>
  <si>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</si>
  <si>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</si>
  <si>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</si>
  <si>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</si>
  <si>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</si>
  <si>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</si>
  <si>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</si>
  <si>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</si>
  <si>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</si>
  <si>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</si>
  <si>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</si>
  <si>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</si>
  <si>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</si>
  <si>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</si>
  <si>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</si>
  <si>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</si>
  <si>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</si>
  <si>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</si>
  <si>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</si>
  <si>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</si>
  <si>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</si>
  <si>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</si>
  <si>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</si>
  <si>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</si>
  <si>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</si>
  <si>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</si>
  <si>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</si>
  <si>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</si>
  <si>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</si>
  <si>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</si>
  <si>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</si>
  <si>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</si>
  <si>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</si>
  <si>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</si>
  <si>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</si>
  <si>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</si>
  <si>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</si>
  <si>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</si>
  <si>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</si>
  <si>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</si>
  <si>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</si>
  <si>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</si>
  <si>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</si>
  <si>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</si>
  <si>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</si>
  <si>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</si>
  <si>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</si>
  <si>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</si>
  <si>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</si>
  <si>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</si>
  <si>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</si>
  <si>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</si>
  <si>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</si>
  <si>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</si>
  <si>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</si>
  <si>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</si>
  <si>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</si>
  <si>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</si>
  <si>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</si>
  <si>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</si>
  <si>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</si>
  <si>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</si>
  <si>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</si>
  <si>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</si>
  <si>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</si>
  <si>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</si>
  <si>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</si>
  <si>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</si>
  <si>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</si>
  <si>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</si>
  <si>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</si>
  <si>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</si>
  <si>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</si>
  <si>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</si>
  <si>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</si>
  <si>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</si>
  <si>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</si>
  <si>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</si>
  <si>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</si>
  <si>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</si>
  <si>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</si>
  <si>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</si>
  <si>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</si>
  <si>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</si>
  <si>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</si>
  <si>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</si>
  <si>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</si>
  <si>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</si>
  <si>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</si>
  <si>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</si>
  <si>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</si>
  <si>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</si>
  <si>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</si>
  <si>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</si>
  <si>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</si>
  <si>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</si>
  <si>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</si>
  <si>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</si>
  <si>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</si>
  <si>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</si>
  <si>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</si>
  <si>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</si>
  <si>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</si>
  <si>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</si>
  <si>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</si>
  <si>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</si>
  <si>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</si>
  <si>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</si>
  <si>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</si>
  <si>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</si>
  <si>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</si>
  <si>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</si>
  <si>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</si>
  <si>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</si>
  <si>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</si>
  <si>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</si>
  <si>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</si>
  <si>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</si>
  <si>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</si>
  <si>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</si>
  <si>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</si>
  <si>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</si>
  <si>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</si>
  <si>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</si>
  <si>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</si>
  <si>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</si>
  <si>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</si>
  <si>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</si>
  <si>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</si>
  <si>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</si>
  <si>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</si>
  <si>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</si>
  <si>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</si>
  <si>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</si>
  <si>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</si>
  <si>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</si>
  <si>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</si>
  <si>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</si>
  <si>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</si>
  <si>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</si>
  <si>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</si>
  <si>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</si>
  <si>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</si>
  <si>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</si>
  <si>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</si>
  <si>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</si>
  <si>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</si>
  <si>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</si>
  <si>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</si>
  <si>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</si>
  <si>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</si>
  <si>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</si>
  <si>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</si>
  <si>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</si>
  <si>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</si>
  <si>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</si>
  <si>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</si>
  <si>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</si>
  <si>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</si>
  <si>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</si>
  <si>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</si>
  <si>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</si>
  <si>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</si>
  <si>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</si>
  <si>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</si>
  <si>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</si>
  <si>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</si>
  <si>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</si>
  <si>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</si>
  <si>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</si>
  <si>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</si>
  <si>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</si>
  <si>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</si>
  <si>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</si>
  <si>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</si>
  <si>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</si>
  <si>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</si>
  <si>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</si>
  <si>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</si>
  <si>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</si>
  <si>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</si>
  <si>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</si>
  <si>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</si>
  <si>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</si>
  <si>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</si>
  <si>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</si>
  <si>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</si>
  <si>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</si>
  <si>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</si>
  <si>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</si>
  <si>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</si>
  <si>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</si>
  <si>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</si>
  <si>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</si>
  <si>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</si>
  <si>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</si>
  <si>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</si>
  <si>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</si>
  <si>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</si>
  <si>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</si>
  <si>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</si>
  <si>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</si>
  <si>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</si>
  <si>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</si>
  <si>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</si>
  <si>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</si>
  <si>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</si>
  <si>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</si>
  <si>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</si>
  <si>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</si>
  <si>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</si>
  <si>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</si>
  <si>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</si>
  <si>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</si>
  <si>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</si>
  <si>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</si>
  <si>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</si>
  <si>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</si>
  <si>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</si>
  <si>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</si>
  <si>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</si>
  <si>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</si>
  <si>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</si>
  <si>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</si>
  <si>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</si>
  <si>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</si>
  <si>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</si>
  <si>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</si>
  <si>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</si>
  <si>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</si>
  <si>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</si>
  <si>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</si>
  <si>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</si>
  <si>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</si>
  <si>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</si>
  <si>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</si>
  <si>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</si>
  <si>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</si>
  <si>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</si>
  <si>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</si>
  <si>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</si>
  <si>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</si>
  <si>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</si>
  <si>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</si>
  <si>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</si>
  <si>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</si>
  <si>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</si>
  <si>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</si>
  <si>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</si>
  <si>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</si>
  <si>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</si>
  <si>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</si>
  <si>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</si>
  <si>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</si>
  <si>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</si>
  <si>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</si>
  <si>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</si>
  <si>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</si>
  <si>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</si>
  <si>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</si>
  <si>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</si>
  <si>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</si>
  <si>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</si>
  <si>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</si>
  <si>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</si>
  <si>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</si>
  <si>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</si>
  <si>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</si>
  <si>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</si>
  <si>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</si>
  <si>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</si>
  <si>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</si>
  <si>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</si>
  <si>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</si>
  <si>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</si>
  <si>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</si>
  <si>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</si>
  <si>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</si>
  <si>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</si>
  <si>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</si>
  <si>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</si>
  <si>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</si>
  <si>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</si>
  <si>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</si>
  <si>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</si>
  <si>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</si>
  <si>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</si>
  <si>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</si>
  <si>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</si>
  <si>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</si>
  <si>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</si>
  <si>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</si>
  <si>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</si>
  <si>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</si>
  <si>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</si>
  <si>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</si>
  <si>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</si>
  <si>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</si>
  <si>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</si>
  <si>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</si>
  <si>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</si>
  <si>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</si>
  <si>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</si>
  <si>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</si>
  <si>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</si>
  <si>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</si>
  <si>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</si>
  <si>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</si>
  <si>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</si>
  <si>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</si>
  <si>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</si>
  <si>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</si>
  <si>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</si>
  <si>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</si>
  <si>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</si>
  <si>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</si>
  <si>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</si>
  <si>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</si>
  <si>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</si>
  <si>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</si>
  <si>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</si>
  <si>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</si>
  <si>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</si>
  <si>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</si>
  <si>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</si>
  <si>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</si>
  <si>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</si>
  <si>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</si>
  <si>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</si>
  <si>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</si>
  <si>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</si>
  <si>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</si>
  <si>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</si>
  <si>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</si>
  <si>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</si>
  <si>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</si>
  <si>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</si>
  <si>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</si>
  <si>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</si>
  <si>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</si>
  <si>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</si>
  <si>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</si>
  <si>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</si>
  <si>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</si>
  <si>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</si>
  <si>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</si>
  <si>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</si>
  <si>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</si>
  <si>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</si>
  <si>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</si>
  <si>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</si>
  <si>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</si>
  <si>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</si>
  <si>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</si>
  <si>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</si>
  <si>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</si>
  <si>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</si>
  <si>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</si>
  <si>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</si>
  <si>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</si>
  <si>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</si>
  <si>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</si>
  <si>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</si>
  <si>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</si>
  <si>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</si>
  <si>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</si>
  <si>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</si>
  <si>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</si>
  <si>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</si>
  <si>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</si>
  <si>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</si>
  <si>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</si>
  <si>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</si>
  <si>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</si>
  <si>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</si>
  <si>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</si>
  <si>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</si>
  <si>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</si>
  <si>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</si>
  <si>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</si>
  <si>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</si>
  <si>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</si>
  <si>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</si>
  <si>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</si>
  <si>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</si>
  <si>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</si>
  <si>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</si>
  <si>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</si>
  <si>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</si>
  <si>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</si>
  <si>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</si>
  <si>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</si>
  <si>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</si>
  <si>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</si>
  <si>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</si>
  <si>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</si>
  <si>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</si>
  <si>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</si>
  <si>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</si>
  <si>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</si>
  <si>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</si>
  <si>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</si>
  <si>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</si>
  <si>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</si>
  <si>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</si>
  <si>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</si>
  <si>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</si>
  <si>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</si>
  <si>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</si>
  <si>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</si>
  <si>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</si>
  <si>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</si>
  <si>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</si>
  <si>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</si>
  <si>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</si>
  <si>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</si>
  <si>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</si>
  <si>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</si>
  <si>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</si>
  <si>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</si>
  <si>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</si>
  <si>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</si>
  <si>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</si>
  <si>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</si>
  <si>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</si>
  <si>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</si>
  <si>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</si>
  <si>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</si>
  <si>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</si>
  <si>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</si>
  <si>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</si>
  <si>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</si>
  <si>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</si>
  <si>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</si>
  <si>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</si>
  <si>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</si>
  <si>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</si>
  <si>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</si>
  <si>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</si>
  <si>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</si>
  <si>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</si>
  <si>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</si>
  <si>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</si>
  <si>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</si>
  <si>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</si>
  <si>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</si>
  <si>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</si>
  <si>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</si>
  <si>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</si>
  <si>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</si>
  <si>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</si>
  <si>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</si>
  <si>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</si>
  <si>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</si>
  <si>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</si>
  <si>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</si>
  <si>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</si>
  <si>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</si>
  <si>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</si>
  <si>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</si>
  <si>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</si>
  <si>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</si>
  <si>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</si>
  <si>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</si>
  <si>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</si>
  <si>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</si>
  <si>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</si>
  <si>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</si>
  <si>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</si>
  <si>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</si>
  <si>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</si>
  <si>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</si>
  <si>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</si>
  <si>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</si>
  <si>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</si>
  <si>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</si>
  <si>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</si>
  <si>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</si>
  <si>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</si>
  <si>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</si>
  <si>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</si>
  <si>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</si>
  <si>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</si>
  <si>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</si>
  <si>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</si>
  <si>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</si>
  <si>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</si>
  <si>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</si>
  <si>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</si>
  <si>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</si>
  <si>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</si>
  <si>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</si>
  <si>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</si>
  <si>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</si>
  <si>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</si>
  <si>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</si>
  <si>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</si>
  <si>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</si>
  <si>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</si>
  <si>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</si>
  <si>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</si>
  <si>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</si>
  <si>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</si>
  <si>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</si>
  <si>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</si>
  <si>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</si>
  <si>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</si>
  <si>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</si>
  <si>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</si>
  <si>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</si>
  <si>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</si>
  <si>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</si>
  <si>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</si>
  <si>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</si>
  <si>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</si>
  <si>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</si>
  <si>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</si>
  <si>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</si>
  <si>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</si>
  <si>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</si>
  <si>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</si>
  <si>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</si>
  <si>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</si>
  <si>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</si>
  <si>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</si>
  <si>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</si>
  <si>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</si>
  <si>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</si>
  <si>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</si>
  <si>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</si>
  <si>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</si>
  <si>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</si>
  <si>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</si>
  <si>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</si>
  <si>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</si>
  <si>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</si>
  <si>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</si>
  <si>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</si>
  <si>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</si>
  <si>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</si>
  <si>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</si>
  <si>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</si>
  <si>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</si>
  <si>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</si>
  <si>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</si>
  <si>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</si>
  <si>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</si>
  <si>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</si>
  <si>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</si>
  <si>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</si>
  <si>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</si>
  <si>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</si>
  <si>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</si>
  <si>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</si>
  <si>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</si>
  <si>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</si>
  <si>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</si>
  <si>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</si>
  <si>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</si>
  <si>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</si>
  <si>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</si>
  <si>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</si>
  <si>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</si>
  <si>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</si>
  <si>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</si>
  <si>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</si>
  <si>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</si>
  <si>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</si>
  <si>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</si>
  <si>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</si>
  <si>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</si>
  <si>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</si>
  <si>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</si>
  <si>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</si>
  <si>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</si>
  <si>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</si>
  <si>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</si>
  <si>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</si>
  <si>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</si>
  <si>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</si>
  <si>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</si>
  <si>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</si>
  <si>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</si>
  <si>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</si>
  <si>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</si>
  <si>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</si>
  <si>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</si>
  <si>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</si>
  <si>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</si>
  <si>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</si>
  <si>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</si>
  <si>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</si>
  <si>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</si>
  <si>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</si>
  <si>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</si>
  <si>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</si>
  <si>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</si>
  <si>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</si>
  <si>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</si>
  <si>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</si>
  <si>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</si>
  <si>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</si>
  <si>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</si>
  <si>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</si>
  <si>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</si>
  <si>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</si>
  <si>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</si>
  <si>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</si>
  <si>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</si>
  <si>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</si>
  <si>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</si>
  <si>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</si>
  <si>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</si>
  <si>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</si>
  <si>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</si>
  <si>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</si>
  <si>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</si>
  <si>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</si>
  <si>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</si>
  <si>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</si>
  <si>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</si>
  <si>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</si>
  <si>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</si>
  <si>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</si>
  <si>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</si>
  <si>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</si>
  <si>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</si>
  <si>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</si>
  <si>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</si>
  <si>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</si>
  <si>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</si>
  <si>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</si>
  <si>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</si>
  <si>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</si>
  <si>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</si>
  <si>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</si>
  <si>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</si>
  <si>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</si>
  <si>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</si>
  <si>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</si>
  <si>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</si>
  <si>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</si>
  <si>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</si>
  <si>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</si>
  <si>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</si>
  <si>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</si>
  <si>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</si>
  <si>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</si>
  <si>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</si>
  <si>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</si>
  <si>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</si>
  <si>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</si>
  <si>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</si>
  <si>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</si>
  <si>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</si>
  <si>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</si>
  <si>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</si>
  <si>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</si>
  <si>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</si>
  <si>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</si>
  <si>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</si>
  <si>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</si>
  <si>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</si>
  <si>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</si>
  <si>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</si>
  <si>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</si>
  <si>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</si>
  <si>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</si>
  <si>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</si>
  <si>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</si>
  <si>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</si>
  <si>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</si>
  <si>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</si>
  <si>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</si>
  <si>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</si>
  <si>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</si>
  <si>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</si>
  <si>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</si>
  <si>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</si>
  <si>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</si>
  <si>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</si>
  <si>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</si>
  <si>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</si>
  <si>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</si>
  <si>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</si>
  <si>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</si>
  <si>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</si>
  <si>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</si>
  <si>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</si>
  <si>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</si>
  <si>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</si>
  <si>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</si>
  <si>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</si>
  <si>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</si>
  <si>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</si>
  <si>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</si>
  <si>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</si>
  <si>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</si>
  <si>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</si>
  <si>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</si>
  <si>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</si>
  <si>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</si>
  <si>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</si>
  <si>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</si>
  <si>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</si>
  <si>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</si>
  <si>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</si>
  <si>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</si>
  <si>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</si>
  <si>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</si>
  <si>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</si>
  <si>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</si>
  <si>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</si>
  <si>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</si>
  <si>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</si>
  <si>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</si>
  <si>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</si>
  <si>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</si>
  <si>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</si>
  <si>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</si>
  <si>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</si>
  <si>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</si>
  <si>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</si>
  <si>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</si>
  <si>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</si>
  <si>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</si>
  <si>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</si>
  <si>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</si>
  <si>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</si>
  <si>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</si>
  <si>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</si>
  <si>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</si>
  <si>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</si>
  <si>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</si>
  <si>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</si>
  <si>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</si>
  <si>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</si>
  <si>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</si>
  <si>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</si>
  <si>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</si>
  <si>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</si>
  <si>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</si>
  <si>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</si>
  <si>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</si>
  <si>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</si>
  <si>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</si>
  <si>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</si>
  <si>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</si>
  <si>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</si>
  <si>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</si>
  <si>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</si>
  <si>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</si>
  <si>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</si>
  <si>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</si>
  <si>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</si>
  <si>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</si>
  <si>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</si>
  <si>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</si>
  <si>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</si>
  <si>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</si>
  <si>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</si>
  <si>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</si>
  <si>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</si>
  <si>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</si>
  <si>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</si>
  <si>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</si>
  <si>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</si>
  <si>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</si>
  <si>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</si>
  <si>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</si>
  <si>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</si>
  <si>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</si>
  <si>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</si>
  <si>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</si>
  <si>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</si>
  <si>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</si>
  <si>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</si>
  <si>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</si>
  <si>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</si>
  <si>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</si>
  <si>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</si>
  <si>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</si>
  <si>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</si>
  <si>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</si>
  <si>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</si>
  <si>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</si>
  <si>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</si>
  <si>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</si>
  <si>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</si>
  <si>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</si>
  <si>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</si>
  <si>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</si>
  <si>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</si>
  <si>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</si>
  <si>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</si>
  <si>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</si>
  <si>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</si>
  <si>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</si>
  <si>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</si>
  <si>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</si>
  <si>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</si>
  <si>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</si>
  <si>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</si>
  <si>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</si>
  <si>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</si>
  <si>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</si>
  <si>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</si>
  <si>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</si>
  <si>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</si>
  <si>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</si>
  <si>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</si>
  <si>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</si>
  <si>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</si>
  <si>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</si>
  <si>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</si>
  <si>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</si>
  <si>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</si>
  <si>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</si>
  <si>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</si>
  <si>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</si>
  <si>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</si>
  <si>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</si>
  <si>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</si>
  <si>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</si>
  <si>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</si>
  <si>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</si>
  <si>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</si>
  <si>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</si>
  <si>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</si>
  <si>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</si>
  <si>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</si>
  <si>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</si>
  <si>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</si>
  <si>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</si>
  <si>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</si>
  <si>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</si>
  <si>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</si>
  <si>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</si>
  <si>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</si>
  <si>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</si>
  <si>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</si>
  <si>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</si>
  <si>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</si>
  <si>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</si>
  <si>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</si>
  <si>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</si>
  <si>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</si>
  <si>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</si>
  <si>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</si>
  <si>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</si>
  <si>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</si>
  <si>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</si>
  <si>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</si>
  <si>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</si>
  <si>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</si>
  <si>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</si>
  <si>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</si>
  <si>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</si>
  <si>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</si>
  <si>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</si>
  <si>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</si>
  <si>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</si>
  <si>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</si>
  <si>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</si>
  <si>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</si>
  <si>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</si>
  <si>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</si>
  <si>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</si>
  <si>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</si>
  <si>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</si>
  <si>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</si>
  <si>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</si>
  <si>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</si>
  <si>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</si>
  <si>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</si>
  <si>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</si>
  <si>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</si>
  <si>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</si>
  <si>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</si>
  <si>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</si>
  <si>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</si>
  <si>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</si>
  <si>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</si>
  <si>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</si>
  <si>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</si>
  <si>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</si>
  <si>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</si>
  <si>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</si>
  <si>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</si>
  <si>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</si>
  <si>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</si>
  <si>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</si>
  <si>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</si>
  <si>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</si>
  <si>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</si>
  <si>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</si>
  <si>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</si>
  <si>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</si>
  <si>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</si>
  <si>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</si>
  <si>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</si>
  <si>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</si>
  <si>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</si>
  <si>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</si>
  <si>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</si>
  <si>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</si>
  <si>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</si>
  <si>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</si>
  <si>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</si>
  <si>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</si>
  <si>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</si>
  <si>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</si>
  <si>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</si>
  <si>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</si>
  <si>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</si>
  <si>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</si>
  <si>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</si>
  <si>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</si>
  <si>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</si>
  <si>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</si>
  <si>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</si>
  <si>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</si>
  <si>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</si>
  <si>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</si>
  <si>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</si>
  <si>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</si>
  <si>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</si>
  <si>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</si>
  <si>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</si>
  <si>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</si>
  <si>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</si>
  <si>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</si>
  <si>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</si>
  <si>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</si>
  <si>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</si>
  <si>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</si>
  <si>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</si>
  <si>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</si>
  <si>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</si>
  <si>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</si>
  <si>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</si>
  <si>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</si>
  <si>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</si>
  <si>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</si>
  <si>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</si>
  <si>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</si>
  <si>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</si>
  <si>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</si>
  <si>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</si>
  <si>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</si>
  <si>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</si>
  <si>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</si>
  <si>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</si>
  <si>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</si>
  <si>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</si>
  <si>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</si>
  <si>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</si>
  <si>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</si>
  <si>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</si>
  <si>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</si>
  <si>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</si>
  <si>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</si>
  <si>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</si>
  <si>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</si>
  <si>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</si>
  <si>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</si>
  <si>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</si>
  <si>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</si>
  <si>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</si>
  <si>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</si>
  <si>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</si>
  <si>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</si>
  <si>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</si>
  <si>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</si>
  <si>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</si>
  <si>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</si>
  <si>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</si>
  <si>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</si>
  <si>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</si>
  <si>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</si>
  <si>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</si>
  <si>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</si>
  <si>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</si>
  <si>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</si>
  <si>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</si>
  <si>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</si>
  <si>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</si>
  <si>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</si>
  <si>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</si>
  <si>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</si>
  <si>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</si>
  <si>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</si>
  <si>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</si>
  <si>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</si>
  <si>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</si>
  <si>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</si>
  <si>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</si>
  <si>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</si>
  <si>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</si>
  <si>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</si>
  <si>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</si>
  <si>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</si>
  <si>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</si>
  <si>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</si>
  <si>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</si>
  <si>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</si>
  <si>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</si>
  <si>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</si>
  <si>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</si>
  <si>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</si>
  <si>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</si>
  <si>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</si>
  <si>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</si>
  <si>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</si>
  <si>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</si>
  <si>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</si>
  <si>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</si>
  <si>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</si>
  <si>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</si>
  <si>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</si>
  <si>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</si>
  <si>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</si>
  <si>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</si>
  <si>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</si>
  <si>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</si>
  <si>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</si>
  <si>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</si>
  <si>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</si>
  <si>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</si>
  <si>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</si>
  <si>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</si>
  <si>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</si>
  <si>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</si>
  <si>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</si>
  <si>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</si>
  <si>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</si>
  <si>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</si>
  <si>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</si>
  <si>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</si>
  <si>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</si>
  <si>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</si>
  <si>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</si>
  <si>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</si>
  <si>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</si>
  <si>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</si>
  <si>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</si>
  <si>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</si>
  <si>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</si>
  <si>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</si>
  <si>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</si>
  <si>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</si>
  <si>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</si>
  <si>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</si>
  <si>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</si>
  <si>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</si>
  <si>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</si>
  <si>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</si>
  <si>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</si>
  <si>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</si>
  <si>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</si>
  <si>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</si>
  <si>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</si>
  <si>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</si>
  <si>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</si>
  <si>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</si>
  <si>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</si>
  <si>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</si>
  <si>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</si>
  <si>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</si>
  <si>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</si>
  <si>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</si>
  <si>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</si>
  <si>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</si>
  <si>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</si>
  <si>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</si>
  <si>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</si>
  <si>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</si>
  <si>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</si>
  <si>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</si>
  <si>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</si>
  <si>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</si>
  <si>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</si>
  <si>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</si>
  <si>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</si>
  <si>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</si>
  <si>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</si>
  <si>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</si>
  <si>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</si>
  <si>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</si>
  <si>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</si>
  <si>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</si>
  <si>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</si>
  <si>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</si>
  <si>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</si>
  <si>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</si>
  <si>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</si>
  <si>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</si>
  <si>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</si>
  <si>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</si>
  <si>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</si>
  <si>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</si>
  <si>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</si>
  <si>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</si>
  <si>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</si>
  <si>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</si>
  <si>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</si>
  <si>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</si>
  <si>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</si>
  <si>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</si>
  <si>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</si>
  <si>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</si>
  <si>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</si>
  <si>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</si>
  <si>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</si>
  <si>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</si>
  <si>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</si>
  <si>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</si>
  <si>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</si>
  <si>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</si>
  <si>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</si>
  <si>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</si>
  <si>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</si>
  <si>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</si>
  <si>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</si>
  <si>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</si>
  <si>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</si>
  <si>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</si>
  <si>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</si>
  <si>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</si>
  <si>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</si>
  <si>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</si>
  <si>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</si>
  <si>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</si>
  <si>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</si>
  <si>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</si>
  <si>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</si>
  <si>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</si>
  <si>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</si>
  <si>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</si>
  <si>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</si>
  <si>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</si>
  <si>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</si>
  <si>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</si>
  <si>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</si>
  <si>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</si>
  <si>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</si>
  <si>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</si>
  <si>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</si>
  <si>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</si>
  <si>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</si>
  <si>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</si>
  <si>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</si>
  <si>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</si>
  <si>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</si>
  <si>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</si>
  <si>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</si>
  <si>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</si>
  <si>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</si>
  <si>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</si>
  <si>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</si>
  <si>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</si>
  <si>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</si>
  <si>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</si>
  <si>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</si>
  <si>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</si>
  <si>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</si>
  <si>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</si>
  <si>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</si>
  <si>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</si>
  <si>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</si>
  <si>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</si>
  <si>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</si>
  <si>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</si>
  <si>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</si>
  <si>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</si>
  <si>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</si>
  <si>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</si>
  <si>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</si>
  <si>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</si>
  <si>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</si>
  <si>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</si>
  <si>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</si>
  <si>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</si>
  <si>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</si>
  <si>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</si>
  <si>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</si>
  <si>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</si>
  <si>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</si>
  <si>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</si>
  <si>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</si>
  <si>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</si>
  <si>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</si>
  <si>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</si>
  <si>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</si>
  <si>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</si>
  <si>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</si>
  <si>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</si>
  <si>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</si>
  <si>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</si>
  <si>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</si>
  <si>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</si>
  <si>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</si>
  <si>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</si>
  <si>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</si>
  <si>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</si>
  <si>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</si>
  <si>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</si>
  <si>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</si>
  <si>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</si>
  <si>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</si>
  <si>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</si>
  <si>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</si>
  <si>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</si>
  <si>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</si>
  <si>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</si>
  <si>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</si>
  <si>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</si>
  <si>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</si>
  <si>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</si>
  <si>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</si>
  <si>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</si>
  <si>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</si>
  <si>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</si>
  <si>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</si>
  <si>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</si>
  <si>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</si>
  <si>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</si>
  <si>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</si>
  <si>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</si>
  <si>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</si>
  <si>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</si>
  <si>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</si>
  <si>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</si>
  <si>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</si>
  <si>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</si>
  <si>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</si>
  <si>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</si>
  <si>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</si>
  <si>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</si>
  <si>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</si>
  <si>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</si>
  <si>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</si>
  <si>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</si>
  <si>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</si>
  <si>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</si>
  <si>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</si>
  <si>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</si>
  <si>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</si>
  <si>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</si>
  <si>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</si>
  <si>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</si>
  <si>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</si>
  <si>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</si>
  <si>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</si>
  <si>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</si>
  <si>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</si>
  <si>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</si>
  <si>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</si>
  <si>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</si>
  <si>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</si>
  <si>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</si>
  <si>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</si>
  <si>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</si>
  <si>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</si>
  <si>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</si>
  <si>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</si>
  <si>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</si>
  <si>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</si>
  <si>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</si>
  <si>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</si>
  <si>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</si>
  <si>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</si>
  <si>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</si>
  <si>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</si>
  <si>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</si>
  <si>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</si>
  <si>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</si>
  <si>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</si>
  <si>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</si>
  <si>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</si>
  <si>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</si>
  <si>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</si>
  <si>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</si>
  <si>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</si>
  <si>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</si>
  <si>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</si>
  <si>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</si>
  <si>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</si>
  <si>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</si>
  <si>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</si>
  <si>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</si>
  <si>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</si>
  <si>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</si>
  <si>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</si>
  <si>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</si>
  <si>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</si>
  <si>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</si>
  <si>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</si>
  <si>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</si>
  <si>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</si>
  <si>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</si>
  <si>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</si>
  <si>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</si>
  <si>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</si>
  <si>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</si>
  <si>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</si>
  <si>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</si>
  <si>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</si>
  <si>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</si>
  <si>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</si>
  <si>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</si>
  <si>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</si>
  <si>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</si>
  <si>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</si>
  <si>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</si>
  <si>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</si>
  <si>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</si>
  <si>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</si>
  <si>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</si>
  <si>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</si>
  <si>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</si>
  <si>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</si>
  <si>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</si>
  <si>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</si>
  <si>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</si>
  <si>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</si>
  <si>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</si>
  <si>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</si>
  <si>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</si>
  <si>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</si>
  <si>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</si>
  <si>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</si>
  <si>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</si>
  <si>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</si>
  <si>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</si>
  <si>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</si>
  <si>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</si>
  <si>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</si>
  <si>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</si>
  <si>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</si>
  <si>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</si>
  <si>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</si>
  <si>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</si>
  <si>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</si>
  <si>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</si>
  <si>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</si>
  <si>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</si>
  <si>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</si>
  <si>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</si>
  <si>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</si>
  <si>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</si>
  <si>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</si>
  <si>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</si>
  <si>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</si>
  <si>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</si>
  <si>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</si>
  <si>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</si>
  <si>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</si>
  <si>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</si>
  <si>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</si>
  <si>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</si>
  <si>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</si>
  <si>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</si>
  <si>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</si>
  <si>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</si>
  <si>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</si>
  <si>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</si>
  <si>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</si>
  <si>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</si>
  <si>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</si>
  <si>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</si>
  <si>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</si>
  <si>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</si>
  <si>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</si>
  <si>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</si>
  <si>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</si>
  <si>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</si>
  <si>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</si>
  <si>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</si>
  <si>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</si>
  <si>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</si>
  <si>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</si>
  <si>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</si>
  <si>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</si>
  <si>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</si>
  <si>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</si>
  <si>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</si>
  <si>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</si>
  <si>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</si>
  <si>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</si>
  <si>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</si>
  <si>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</si>
  <si>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</si>
  <si>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</si>
  <si>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</si>
  <si>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</si>
  <si>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</si>
  <si>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</si>
  <si>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</si>
  <si>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</si>
  <si>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</si>
  <si>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</si>
  <si>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</si>
  <si>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</si>
  <si>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</si>
  <si>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</si>
  <si>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</si>
  <si>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</si>
  <si>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</si>
  <si>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</si>
  <si>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</si>
  <si>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</si>
  <si>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</si>
  <si>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</si>
  <si>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</si>
  <si>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</si>
  <si>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</si>
  <si>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</si>
  <si>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</si>
  <si>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</si>
  <si>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</si>
  <si>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</si>
  <si>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</si>
  <si>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</si>
  <si>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</si>
  <si>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</si>
  <si>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</si>
  <si>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</si>
  <si>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</si>
  <si>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</si>
  <si>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</si>
  <si>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</si>
  <si>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</si>
  <si>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</si>
  <si>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</si>
  <si>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</si>
  <si>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</si>
  <si>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</si>
  <si>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</si>
  <si>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</si>
  <si>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</si>
  <si>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</si>
  <si>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</si>
  <si>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</si>
  <si>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</si>
  <si>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</si>
  <si>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</si>
  <si>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</si>
  <si>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</si>
  <si>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</si>
  <si>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</si>
  <si>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</si>
  <si>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</si>
  <si>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</si>
  <si>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</si>
  <si>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</si>
  <si>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</si>
  <si>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</si>
  <si>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</si>
  <si>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</si>
  <si>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</si>
  <si>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</si>
  <si>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</si>
  <si>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</si>
  <si>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</si>
  <si>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</si>
  <si>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</si>
  <si>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</si>
  <si>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</si>
  <si>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</si>
  <si>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</si>
  <si>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</si>
  <si>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</si>
  <si>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</si>
  <si>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</si>
  <si>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</si>
  <si>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</si>
  <si>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</si>
  <si>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</si>
  <si>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</si>
  <si>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</si>
  <si>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</si>
  <si>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</si>
  <si>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</si>
  <si>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</si>
  <si>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</si>
  <si>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</si>
  <si>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</si>
  <si>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</si>
  <si>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</si>
  <si>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</si>
  <si>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</si>
  <si>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</si>
  <si>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</si>
  <si>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</si>
  <si>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</si>
  <si>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</si>
  <si>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</si>
  <si>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</si>
  <si>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</si>
  <si>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</si>
  <si>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</si>
  <si>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</si>
  <si>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</si>
  <si>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</si>
  <si>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</si>
  <si>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</si>
  <si>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</si>
  <si>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</si>
  <si>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</si>
  <si>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</si>
  <si>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</si>
  <si>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</si>
  <si>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</si>
  <si>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</si>
  <si>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</si>
  <si>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</si>
  <si>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</si>
  <si>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</si>
  <si>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</si>
  <si>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</si>
  <si>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</si>
  <si>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</si>
  <si>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</si>
  <si>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</si>
  <si>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</si>
  <si>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</si>
  <si>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</si>
  <si>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</si>
  <si>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</si>
  <si>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</si>
  <si>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</si>
  <si>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</si>
  <si>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</si>
  <si>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</si>
  <si>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</si>
  <si>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</si>
  <si>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</si>
  <si>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</si>
  <si>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</si>
  <si>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</si>
  <si>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</si>
  <si>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</si>
  <si>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</si>
  <si>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</si>
  <si>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</si>
  <si>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</si>
  <si>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</si>
  <si>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</si>
  <si>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</si>
  <si>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</si>
  <si>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</si>
  <si>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</si>
  <si>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</si>
  <si>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</si>
  <si>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</si>
  <si>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</si>
  <si>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</si>
  <si>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</si>
  <si>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</si>
  <si>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</si>
  <si>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</si>
  <si>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</si>
  <si>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</si>
  <si>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</si>
  <si>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</si>
  <si>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</si>
  <si>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</si>
  <si>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</si>
  <si>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</si>
  <si>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</si>
  <si>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</si>
  <si>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</si>
  <si>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</si>
  <si>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</si>
  <si>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</si>
  <si>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</si>
  <si>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</si>
  <si>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</si>
  <si>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</si>
  <si>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</si>
  <si>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</si>
  <si>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</si>
  <si>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</si>
  <si>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</si>
  <si>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</si>
  <si>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</si>
  <si>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</si>
  <si>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</si>
  <si>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</si>
  <si>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</si>
  <si>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</si>
  <si>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</si>
  <si>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</si>
  <si>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</si>
  <si>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</si>
  <si>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</si>
  <si>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</si>
  <si>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</si>
  <si>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</si>
  <si>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</si>
  <si>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</si>
  <si>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</si>
  <si>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</si>
  <si>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</si>
  <si>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</si>
  <si>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</si>
  <si>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</si>
  <si>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</si>
  <si>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</si>
  <si>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</si>
  <si>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</si>
  <si>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</si>
  <si>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</si>
  <si>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</si>
  <si>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</si>
  <si>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</si>
  <si>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</si>
  <si>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</si>
  <si>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</si>
  <si>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</si>
  <si>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</si>
  <si>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</si>
  <si>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</si>
  <si>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</si>
  <si>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</si>
  <si>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</si>
  <si>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</si>
  <si>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</si>
  <si>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</si>
  <si>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</si>
  <si>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</si>
  <si>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</si>
  <si>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</si>
  <si>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</si>
  <si>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</si>
  <si>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</si>
  <si>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</si>
  <si>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</si>
  <si>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</si>
  <si>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</si>
  <si>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</si>
  <si>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</si>
  <si>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</si>
  <si>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</si>
  <si>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</si>
  <si>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</si>
  <si>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</si>
  <si>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</si>
  <si>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</si>
  <si>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</si>
  <si>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</si>
  <si>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</si>
  <si>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</si>
  <si>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</si>
  <si>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</si>
  <si>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</si>
  <si>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</si>
  <si>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</si>
  <si>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</si>
  <si>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</si>
  <si>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</si>
  <si>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</si>
  <si>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</si>
  <si>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</si>
  <si>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</si>
  <si>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</si>
  <si>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</si>
  <si>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</si>
  <si>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</si>
  <si>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</si>
  <si>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</si>
  <si>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</si>
  <si>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</si>
  <si>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</si>
  <si>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</si>
  <si>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</si>
  <si>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</si>
  <si>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</si>
  <si>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</si>
  <si>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</si>
  <si>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</si>
  <si>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</si>
  <si>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</si>
  <si>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</si>
  <si>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</si>
  <si>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</si>
  <si>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</si>
  <si>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</si>
  <si>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</si>
  <si>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</si>
  <si>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</si>
  <si>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</si>
  <si>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</si>
  <si>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</si>
  <si>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</si>
  <si>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</si>
  <si>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</si>
  <si>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</si>
  <si>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</si>
  <si>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</si>
  <si>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</si>
  <si>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</si>
  <si>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</si>
  <si>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</si>
  <si>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</si>
  <si>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</si>
  <si>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</si>
  <si>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</si>
  <si>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</si>
  <si>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</si>
  <si>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</si>
  <si>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</si>
  <si>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</si>
  <si>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</si>
  <si>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</si>
  <si>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</si>
  <si>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</si>
  <si>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</si>
  <si>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</si>
  <si>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</si>
  <si>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</si>
  <si>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</si>
  <si>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</si>
  <si>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</si>
  <si>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</si>
  <si>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</si>
  <si>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</si>
  <si>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</si>
  <si>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</si>
  <si>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</si>
  <si>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</si>
  <si>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</si>
  <si>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</si>
  <si>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</si>
  <si>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</si>
  <si>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</si>
  <si>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</si>
  <si>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</si>
  <si>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</si>
  <si>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</si>
  <si>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</si>
  <si>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</si>
  <si>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</si>
  <si>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</si>
  <si>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</si>
  <si>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</si>
  <si>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</si>
  <si>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</si>
  <si>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</si>
  <si>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</si>
  <si>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</si>
  <si>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</si>
  <si>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</si>
  <si>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</si>
  <si>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</si>
  <si>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</si>
  <si>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</si>
  <si>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</si>
  <si>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</si>
  <si>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</si>
  <si>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</si>
  <si>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</si>
  <si>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</si>
  <si>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</si>
  <si>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</si>
  <si>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</si>
  <si>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</si>
  <si>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</si>
  <si>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</si>
  <si>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</si>
  <si>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</si>
  <si>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</si>
  <si>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</si>
  <si>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</si>
  <si>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</si>
  <si>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</si>
  <si>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</si>
  <si>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</si>
  <si>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</si>
  <si>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</si>
  <si>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</si>
  <si>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</si>
  <si>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</si>
  <si>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</si>
  <si>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</si>
  <si>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</si>
  <si>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</si>
  <si>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</si>
  <si>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</si>
  <si>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</si>
  <si>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</si>
  <si>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</si>
  <si>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</si>
  <si>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</si>
  <si>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</si>
  <si>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</si>
  <si>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</si>
  <si>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</si>
  <si>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</si>
  <si>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</si>
  <si>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</si>
  <si>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</si>
  <si>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</si>
  <si>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</si>
  <si>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</si>
  <si>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</si>
  <si>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</si>
  <si>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</si>
  <si>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</si>
  <si>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</si>
  <si>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</si>
  <si>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</si>
  <si>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</si>
  <si>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</si>
  <si>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</si>
  <si>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</si>
  <si>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</si>
  <si>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</si>
  <si>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</si>
  <si>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</si>
  <si>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</si>
  <si>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</si>
  <si>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</si>
  <si>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</si>
  <si>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</si>
  <si>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</si>
  <si>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</si>
  <si>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</si>
  <si>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</si>
  <si>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</si>
  <si>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</si>
  <si>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</si>
  <si>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</si>
  <si>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</si>
  <si>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</si>
  <si>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</si>
  <si>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</si>
  <si>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</si>
  <si>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</si>
  <si>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</si>
  <si>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</si>
  <si>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</si>
  <si>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</si>
  <si>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</si>
  <si>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</si>
  <si>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</si>
  <si>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</si>
  <si>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</si>
  <si>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</si>
  <si>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</si>
  <si>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</si>
  <si>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</si>
  <si>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</si>
  <si>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</si>
  <si>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</si>
  <si>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</si>
  <si>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</si>
  <si>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</si>
  <si>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</si>
  <si>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</si>
  <si>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</si>
  <si>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</si>
  <si>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</si>
  <si>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</si>
  <si>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</si>
  <si>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</si>
  <si>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</si>
  <si>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</si>
  <si>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</si>
  <si>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</si>
  <si>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</si>
  <si>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</si>
  <si>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</si>
  <si>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</si>
  <si>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</si>
  <si>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</si>
  <si>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</si>
  <si>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</si>
  <si>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</si>
  <si>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</si>
  <si>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</si>
  <si>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</si>
  <si>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</si>
  <si>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</si>
  <si>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</si>
  <si>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</si>
  <si>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</si>
  <si>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</si>
  <si>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</si>
  <si>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</si>
  <si>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</si>
  <si>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</si>
  <si>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</si>
  <si>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</si>
  <si>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</si>
  <si>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</si>
  <si>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</si>
  <si>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</si>
  <si>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</si>
  <si>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</si>
  <si>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</si>
  <si>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</si>
  <si>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</si>
  <si>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</si>
  <si>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</si>
  <si>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</si>
  <si>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</si>
  <si>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</si>
  <si>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</si>
  <si>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</si>
  <si>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</si>
  <si>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</si>
  <si>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</si>
  <si>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</si>
  <si>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</si>
  <si>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</si>
  <si>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</si>
  <si>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</si>
  <si>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</si>
  <si>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</si>
  <si>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</si>
  <si>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</si>
  <si>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</si>
  <si>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</si>
  <si>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</si>
  <si>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</si>
  <si>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</si>
  <si>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</si>
  <si>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</si>
  <si>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</si>
  <si>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</si>
  <si>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</si>
  <si>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</si>
  <si>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</si>
  <si>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</si>
  <si>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</si>
  <si>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</si>
  <si>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</si>
  <si>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</si>
  <si>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</si>
  <si>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</si>
  <si>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</si>
  <si>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</si>
  <si>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</si>
  <si>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</si>
  <si>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</si>
  <si>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</si>
  <si>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</si>
  <si>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</si>
  <si>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</si>
  <si>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</si>
  <si>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</si>
  <si>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</si>
  <si>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</si>
  <si>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</si>
  <si>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</si>
  <si>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</si>
  <si>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</si>
  <si>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</si>
  <si>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</si>
  <si>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</si>
  <si>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</si>
  <si>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</si>
  <si>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</si>
  <si>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</si>
  <si>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</si>
  <si>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</si>
  <si>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</si>
  <si>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</si>
  <si>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</si>
  <si>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</si>
  <si>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</si>
  <si>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</si>
  <si>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</si>
  <si>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</si>
  <si>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</si>
  <si>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</si>
  <si>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</si>
  <si>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</si>
  <si>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</si>
  <si>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</si>
  <si>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</si>
  <si>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</si>
  <si>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</si>
  <si>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</si>
  <si>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</si>
  <si>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</si>
  <si>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</si>
  <si>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</si>
  <si>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</si>
  <si>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</si>
  <si>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</si>
  <si>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</si>
  <si>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</si>
  <si>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</si>
  <si>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</si>
  <si>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</si>
  <si>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</si>
  <si>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</si>
  <si>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</si>
  <si>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</si>
  <si>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</si>
  <si>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</si>
  <si>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</si>
  <si>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</si>
  <si>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</si>
  <si>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</si>
  <si>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</si>
  <si>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</si>
  <si>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</si>
  <si>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</si>
  <si>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</si>
  <si>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</si>
  <si>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</si>
  <si>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</si>
  <si>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</si>
  <si>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</si>
  <si>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</si>
  <si>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</si>
  <si>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</si>
  <si>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</si>
  <si>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</si>
  <si>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</si>
  <si>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</si>
  <si>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</si>
  <si>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</si>
  <si>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</si>
  <si>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</si>
  <si>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</si>
  <si>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</si>
  <si>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</si>
  <si>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</si>
  <si>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</si>
  <si>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</si>
  <si>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</si>
  <si>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</si>
  <si>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</si>
  <si>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</si>
  <si>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</si>
  <si>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</si>
  <si>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</si>
  <si>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</si>
  <si>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</si>
  <si>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</si>
  <si>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</si>
  <si>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</si>
  <si>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</si>
  <si>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</si>
  <si>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</si>
  <si>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</si>
  <si>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</si>
  <si>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</si>
  <si>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</si>
  <si>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</si>
  <si>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</si>
  <si>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</si>
  <si>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</si>
  <si>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</si>
  <si>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</si>
  <si>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</si>
  <si>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</si>
  <si>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</si>
  <si>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</si>
  <si>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</si>
  <si>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</si>
  <si>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</si>
  <si>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</si>
  <si>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</si>
  <si>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</si>
  <si>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</si>
  <si>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</si>
  <si>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</si>
  <si>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</si>
  <si>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</si>
  <si>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</si>
  <si>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</si>
  <si>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</si>
  <si>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</si>
  <si>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</si>
  <si>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</si>
  <si>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</si>
  <si>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</si>
  <si>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</si>
  <si>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</si>
  <si>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</si>
  <si>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</si>
  <si>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</si>
  <si>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</si>
  <si>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</si>
  <si>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</si>
  <si>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</si>
  <si>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</si>
  <si>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</si>
  <si>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</si>
  <si>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</si>
  <si>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</si>
  <si>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</si>
  <si>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</si>
  <si>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</si>
  <si>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</si>
  <si>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</si>
  <si>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</si>
  <si>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</si>
  <si>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</si>
  <si>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</si>
  <si>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</si>
  <si>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</si>
  <si>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</si>
  <si>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</si>
  <si>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</si>
  <si>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</si>
  <si>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</si>
  <si>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</si>
  <si>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</si>
  <si>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</si>
  <si>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</si>
  <si>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</si>
  <si>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</si>
  <si>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</si>
  <si>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</si>
  <si>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</si>
  <si>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</si>
  <si>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</si>
  <si>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</si>
  <si>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</si>
  <si>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</si>
  <si>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</si>
  <si>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</si>
  <si>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</si>
  <si>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</si>
  <si>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</si>
  <si>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</si>
  <si>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</si>
  <si>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</si>
  <si>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</si>
  <si>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</si>
  <si>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</si>
  <si>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</si>
  <si>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</si>
  <si>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</si>
  <si>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</si>
  <si>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</si>
  <si>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</si>
  <si>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</si>
  <si>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</si>
  <si>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</si>
  <si>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</si>
  <si>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</si>
  <si>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</si>
  <si>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</si>
  <si>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</si>
  <si>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</si>
  <si>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</si>
  <si>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</si>
  <si>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</si>
  <si>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</si>
  <si>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</si>
  <si>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</si>
  <si>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</si>
  <si>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</si>
  <si>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</si>
  <si>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</si>
  <si>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</si>
  <si>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</si>
  <si>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</si>
  <si>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</si>
  <si>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</si>
  <si>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</si>
  <si>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</si>
  <si>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</si>
  <si>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</si>
  <si>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</si>
  <si>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</si>
  <si>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</si>
  <si>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</si>
  <si>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</si>
  <si>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</si>
  <si>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</si>
  <si>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</si>
  <si>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</si>
  <si>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</si>
  <si>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</si>
  <si>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</si>
  <si>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</si>
  <si>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</si>
  <si>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</si>
  <si>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</si>
  <si>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</si>
  <si>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</si>
  <si>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</si>
  <si>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</si>
  <si>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</si>
  <si>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</si>
  <si>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</si>
  <si>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</si>
  <si>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</si>
  <si>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</si>
  <si>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</si>
  <si>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</si>
  <si>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</si>
  <si>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</si>
  <si>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</si>
  <si>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</si>
  <si>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</si>
  <si>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</si>
  <si>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</si>
  <si>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</si>
  <si>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</si>
  <si>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</si>
  <si>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</si>
  <si>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</si>
  <si>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</si>
  <si>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</si>
  <si>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</si>
  <si>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</si>
  <si>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</si>
  <si>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</si>
  <si>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</si>
  <si>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</si>
  <si>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</si>
  <si>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</si>
  <si>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</si>
  <si>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</si>
  <si>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</si>
  <si>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</si>
  <si>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</si>
  <si>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</si>
  <si>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</si>
  <si>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</si>
  <si>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</si>
  <si>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</si>
  <si>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</si>
  <si>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</si>
  <si>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</si>
  <si>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</si>
  <si>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</si>
  <si>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</si>
  <si>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</si>
  <si>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</si>
  <si>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</si>
  <si>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</si>
  <si>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</si>
  <si>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</si>
  <si>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</si>
  <si>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</si>
  <si>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</si>
  <si>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</si>
  <si>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</si>
  <si>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</si>
  <si>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</si>
  <si>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</si>
  <si>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</si>
  <si>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</si>
  <si>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</si>
  <si>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</si>
  <si>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</si>
  <si>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</si>
  <si>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</si>
  <si>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</si>
  <si>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</si>
  <si>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</si>
  <si>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</si>
  <si>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</si>
  <si>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</si>
  <si>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</si>
  <si>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</si>
  <si>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</si>
  <si>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</si>
  <si>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</si>
  <si>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</si>
  <si>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</si>
  <si>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</si>
  <si>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</si>
  <si>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</si>
  <si>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</si>
  <si>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</si>
  <si>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</si>
  <si>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</si>
  <si>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</si>
  <si>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</si>
  <si>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</si>
  <si>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</si>
  <si>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</si>
  <si>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</si>
  <si>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</si>
  <si>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</si>
  <si>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</si>
  <si>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</si>
  <si>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</si>
  <si>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</si>
  <si>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</si>
  <si>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</si>
  <si>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</si>
  <si>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</si>
  <si>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</si>
  <si>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</si>
  <si>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</si>
  <si>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</si>
  <si>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</si>
  <si>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</si>
  <si>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</si>
  <si>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</si>
  <si>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</si>
  <si>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</si>
  <si>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</si>
  <si>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</si>
  <si>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</si>
  <si>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</si>
  <si>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</si>
  <si>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</si>
  <si>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</si>
  <si>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</si>
  <si>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</si>
  <si>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</si>
  <si>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</si>
  <si>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</si>
  <si>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</si>
  <si>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</si>
  <si>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</si>
  <si>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</si>
  <si>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</si>
  <si>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</si>
  <si>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</si>
  <si>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</si>
  <si>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</si>
  <si>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</si>
  <si>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</si>
  <si>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</si>
  <si>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</si>
  <si>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</si>
  <si>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</si>
  <si>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</si>
  <si>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</si>
  <si>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</si>
  <si>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</si>
  <si>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</si>
  <si>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</si>
  <si>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</si>
  <si>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</si>
  <si>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</si>
  <si>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</si>
  <si>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</si>
  <si>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</si>
  <si>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</si>
  <si>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</si>
  <si>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</si>
  <si>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</si>
  <si>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</si>
  <si>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</si>
  <si>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</si>
  <si>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</si>
  <si>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</si>
  <si>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</si>
  <si>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</si>
  <si>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</si>
  <si>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</si>
  <si>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</si>
  <si>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</si>
  <si>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</si>
  <si>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</si>
  <si>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</si>
  <si>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</si>
  <si>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</si>
  <si>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</si>
  <si>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</si>
  <si>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</si>
  <si>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</si>
  <si>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</si>
  <si>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</si>
  <si>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</si>
  <si>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</si>
  <si>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</si>
  <si>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</si>
  <si>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</si>
  <si>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</si>
  <si>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</si>
  <si>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</si>
  <si>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</si>
  <si>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</si>
  <si>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</si>
  <si>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</si>
  <si>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</si>
  <si>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</si>
  <si>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</si>
  <si>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</si>
  <si>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</si>
  <si>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</si>
  <si>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</si>
  <si>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</si>
  <si>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</si>
  <si>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</si>
  <si>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</si>
  <si>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</si>
  <si>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</si>
  <si>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</si>
  <si>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</si>
  <si>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</si>
  <si>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</si>
  <si>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</si>
  <si>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</si>
  <si>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</si>
  <si>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</si>
  <si>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</si>
  <si>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</si>
  <si>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</si>
  <si>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</si>
  <si>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</si>
  <si>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</si>
  <si>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</si>
  <si>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</si>
  <si>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</si>
  <si>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</si>
  <si>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</si>
  <si>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</si>
  <si>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</si>
  <si>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</si>
  <si>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</si>
  <si>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</si>
  <si>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</si>
  <si>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</si>
  <si>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</si>
  <si>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</si>
  <si>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</si>
  <si>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</si>
  <si>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</si>
  <si>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</si>
  <si>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</si>
  <si>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</si>
  <si>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</si>
  <si>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</si>
  <si>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</si>
  <si>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</si>
  <si>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</si>
  <si>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</si>
  <si>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</si>
  <si>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</si>
  <si>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</si>
  <si>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</si>
  <si>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</si>
  <si>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</si>
  <si>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</si>
  <si>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</si>
  <si>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</si>
  <si>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</si>
  <si>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</si>
  <si>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</si>
  <si>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</si>
  <si>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</si>
  <si>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</si>
  <si>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</si>
  <si>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</si>
  <si>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</si>
  <si>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</si>
  <si>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</si>
  <si>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</si>
  <si>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</si>
  <si>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</si>
  <si>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</si>
  <si>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</si>
  <si>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</si>
  <si>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</si>
  <si>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</si>
  <si>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</si>
  <si>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</si>
  <si>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</si>
  <si>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</si>
  <si>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</si>
  <si>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</si>
  <si>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</si>
  <si>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</si>
  <si>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</si>
  <si>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</si>
  <si>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</si>
  <si>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</si>
  <si>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</si>
  <si>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</si>
  <si>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</si>
  <si>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</si>
  <si>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</si>
  <si>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</si>
  <si>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</si>
  <si>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</si>
  <si>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</si>
  <si>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</si>
  <si>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</si>
  <si>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</si>
  <si>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</si>
  <si>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</si>
  <si>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</si>
  <si>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</si>
  <si>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</si>
  <si>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</si>
  <si>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</si>
  <si>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</si>
  <si>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</si>
  <si>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</si>
  <si>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</si>
  <si>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</si>
  <si>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</si>
  <si>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</si>
  <si>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</si>
  <si>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</si>
  <si>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</si>
  <si>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</si>
  <si>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</si>
  <si>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</si>
  <si>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</si>
  <si>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</si>
  <si>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</si>
  <si>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</si>
  <si>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</si>
  <si>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</si>
  <si>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</si>
  <si>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</si>
  <si>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</si>
  <si>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</si>
  <si>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</si>
  <si>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</si>
  <si>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</si>
  <si>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</si>
  <si>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</si>
  <si>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</si>
  <si>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</si>
  <si>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</si>
  <si>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</si>
  <si>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</si>
  <si>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</si>
  <si>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</si>
  <si>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</si>
  <si>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</si>
  <si>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</si>
  <si>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</si>
  <si>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</si>
  <si>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</si>
  <si>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</si>
  <si>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</si>
  <si>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</si>
  <si>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</si>
  <si>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</si>
  <si>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</si>
  <si>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</si>
  <si>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</si>
  <si>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</si>
  <si>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</si>
  <si>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</si>
  <si>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</si>
  <si>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</si>
  <si>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</si>
  <si>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</si>
  <si>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</si>
  <si>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</si>
  <si>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</si>
  <si>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</si>
  <si>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</si>
  <si>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</si>
  <si>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</si>
  <si>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</si>
  <si>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</si>
  <si>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</si>
  <si>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</si>
  <si>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</si>
  <si>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</si>
  <si>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</si>
  <si>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</si>
  <si>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</si>
  <si>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</si>
  <si>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</si>
  <si>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</si>
  <si>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</si>
  <si>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</si>
  <si>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</si>
  <si>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</si>
  <si>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</si>
  <si>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</si>
  <si>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</si>
  <si>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</si>
  <si>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</si>
  <si>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</si>
  <si>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</si>
  <si>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</si>
  <si>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</si>
  <si>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</si>
  <si>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</si>
  <si>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</si>
  <si>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</si>
  <si>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</si>
  <si>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</si>
  <si>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</si>
  <si>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</si>
  <si>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</si>
  <si>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</si>
  <si>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</si>
  <si>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</si>
  <si>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</si>
  <si>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</si>
  <si>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</si>
  <si>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</si>
  <si>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</si>
  <si>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</si>
  <si>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</si>
  <si>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</si>
  <si>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</si>
  <si>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</si>
  <si>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</si>
  <si>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</si>
  <si>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</si>
  <si>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</si>
  <si>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</si>
  <si>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</si>
  <si>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</si>
  <si>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</si>
  <si>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</si>
  <si>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</si>
  <si>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</si>
  <si>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</si>
  <si>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</si>
  <si>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</si>
  <si>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</si>
  <si>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</si>
  <si>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</si>
  <si>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</si>
  <si>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</si>
  <si>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</si>
  <si>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</si>
  <si>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</si>
  <si>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</si>
  <si>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</si>
  <si>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</si>
  <si>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</si>
  <si>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</si>
  <si>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</si>
  <si>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</si>
  <si>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</si>
  <si>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</si>
  <si>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</si>
  <si>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</si>
  <si>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</si>
  <si>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</si>
  <si>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</si>
  <si>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</si>
  <si>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</si>
  <si>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</si>
  <si>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</si>
  <si>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</si>
  <si>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</si>
  <si>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</si>
  <si>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</si>
  <si>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</si>
  <si>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</si>
  <si>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</si>
  <si>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</si>
  <si>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</si>
  <si>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</si>
  <si>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</si>
  <si>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</si>
  <si>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</si>
  <si>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</si>
  <si>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</si>
  <si>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</si>
  <si>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</si>
  <si>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</si>
  <si>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</si>
  <si>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</si>
  <si>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</si>
  <si>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</si>
  <si>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</si>
  <si>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</si>
  <si>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</si>
  <si>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</si>
  <si>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</si>
  <si>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</si>
  <si>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</si>
  <si>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</si>
  <si>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</si>
  <si>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</si>
  <si>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</si>
  <si>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</si>
  <si>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</si>
  <si>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</si>
  <si>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</si>
  <si>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</si>
  <si>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</si>
  <si>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</si>
  <si>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</si>
  <si>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</si>
  <si>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</si>
  <si>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</si>
  <si>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</si>
  <si>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</si>
  <si>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</si>
  <si>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</si>
  <si>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</si>
  <si>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</si>
  <si>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</si>
  <si>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</si>
  <si>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</si>
  <si>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</si>
  <si>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</si>
  <si>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</si>
  <si>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</si>
  <si>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</si>
  <si>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</si>
  <si>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</si>
  <si>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</si>
  <si>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</si>
  <si>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</si>
  <si>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</si>
  <si>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</si>
  <si>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</si>
  <si>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</si>
  <si>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</si>
  <si>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</si>
  <si>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</si>
  <si>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</si>
  <si>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</si>
  <si>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</si>
  <si>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</si>
  <si>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</si>
  <si>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</si>
  <si>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</si>
  <si>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</si>
  <si>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</si>
  <si>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</si>
  <si>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</si>
  <si>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</si>
  <si>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</si>
  <si>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</si>
  <si>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</si>
  <si>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</si>
  <si>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</si>
  <si>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</si>
  <si>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</si>
  <si>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</si>
  <si>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</si>
  <si>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</si>
  <si>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</si>
  <si>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</si>
  <si>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</si>
  <si>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</si>
  <si>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</si>
  <si>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</si>
  <si>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</si>
  <si>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</si>
  <si>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</si>
  <si>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</si>
  <si>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</si>
  <si>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</si>
  <si>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</si>
  <si>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</si>
  <si>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</si>
  <si>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</si>
  <si>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</si>
  <si>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</si>
  <si>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</si>
  <si>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</si>
  <si>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</si>
  <si>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</si>
  <si>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</si>
  <si>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</si>
  <si>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</si>
  <si>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</si>
  <si>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</si>
  <si>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</si>
  <si>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</si>
  <si>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</si>
  <si>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</si>
  <si>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</si>
  <si>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</si>
  <si>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</si>
  <si>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</si>
  <si>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</si>
  <si>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</si>
  <si>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</si>
  <si>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</si>
  <si>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</si>
  <si>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</si>
  <si>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</si>
  <si>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</si>
  <si>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</si>
  <si>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</si>
  <si>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</si>
  <si>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</si>
  <si>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</si>
  <si>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</si>
  <si>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</si>
  <si>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</si>
  <si>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</si>
  <si>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</si>
  <si>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</si>
  <si>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</si>
  <si>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</si>
  <si>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</si>
  <si>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</si>
  <si>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</si>
  <si>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</si>
  <si>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</si>
  <si>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</si>
  <si>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</si>
  <si>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</si>
  <si>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</si>
  <si>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</si>
  <si>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</si>
  <si>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</si>
  <si>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</si>
  <si>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</si>
  <si>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</si>
  <si>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</si>
  <si>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</si>
  <si>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</si>
  <si>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</si>
  <si>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</si>
  <si>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</si>
  <si>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</si>
  <si>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</si>
  <si>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</si>
  <si>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</si>
  <si>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</si>
  <si>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</si>
  <si>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</si>
  <si>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</si>
  <si>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</si>
  <si>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</si>
  <si>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</si>
  <si>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</si>
  <si>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</si>
  <si>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</si>
  <si>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</si>
  <si>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</si>
  <si>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</si>
  <si>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</si>
  <si>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</si>
  <si>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</si>
  <si>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</si>
  <si>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</si>
  <si>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</si>
  <si>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</si>
  <si>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</si>
  <si>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</si>
  <si>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</si>
  <si>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</si>
  <si>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</si>
  <si>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</si>
  <si>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</si>
  <si>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</si>
  <si>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</si>
  <si>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</si>
  <si>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</si>
  <si>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</si>
  <si>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</si>
  <si>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</si>
  <si>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</si>
  <si>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</si>
  <si>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</si>
  <si>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</si>
  <si>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</si>
  <si>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</si>
  <si>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</si>
  <si>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</si>
  <si>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</si>
  <si>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</si>
  <si>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</si>
  <si>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</si>
  <si>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</si>
  <si>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</si>
  <si>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</si>
  <si>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</si>
  <si>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</si>
  <si>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</si>
  <si>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</si>
  <si>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</si>
  <si>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</si>
  <si>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</si>
  <si>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</si>
  <si>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</si>
  <si>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</si>
  <si>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</si>
  <si>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</si>
  <si>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</si>
  <si>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</si>
  <si>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</si>
  <si>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</si>
  <si>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</si>
  <si>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</si>
  <si>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</si>
  <si>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</si>
  <si>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</si>
  <si>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</si>
  <si>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</si>
  <si>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</si>
  <si>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</si>
  <si>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</si>
  <si>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</si>
  <si>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</si>
  <si>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</si>
  <si>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</si>
  <si>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</si>
  <si>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</si>
  <si>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</si>
  <si>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</si>
  <si>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</si>
  <si>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</si>
  <si>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</si>
  <si>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</si>
  <si>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</si>
  <si>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</si>
  <si>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</si>
  <si>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</si>
  <si>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</si>
  <si>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</si>
  <si>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</si>
  <si>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</si>
  <si>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</si>
  <si>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</si>
  <si>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</si>
  <si>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</si>
  <si>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</si>
  <si>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</si>
  <si>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</si>
  <si>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</si>
  <si>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</si>
  <si>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</si>
  <si>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</si>
  <si>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</si>
  <si>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</si>
  <si>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</si>
  <si>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</si>
  <si>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</si>
  <si>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</si>
  <si>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</si>
  <si>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</si>
  <si>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</si>
  <si>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</si>
  <si>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</si>
  <si>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</si>
  <si>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</si>
  <si>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</si>
  <si>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</si>
  <si>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</si>
  <si>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</si>
  <si>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</si>
  <si>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</si>
  <si>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</si>
  <si>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</si>
  <si>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</si>
  <si>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</si>
  <si>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</si>
  <si>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</si>
  <si>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</si>
  <si>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</si>
  <si>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</si>
  <si>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</si>
  <si>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</si>
  <si>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</si>
  <si>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</si>
  <si>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</si>
  <si>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</si>
  <si>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</si>
  <si>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</si>
  <si>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</si>
  <si>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</si>
  <si>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</si>
  <si>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</si>
  <si>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</si>
  <si>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</si>
  <si>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</si>
  <si>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</si>
  <si>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</si>
  <si>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</si>
  <si>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</si>
  <si>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</si>
  <si>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</si>
  <si>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</si>
  <si>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</si>
  <si>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</si>
  <si>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</si>
  <si>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</si>
  <si>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</si>
  <si>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</si>
  <si>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</si>
  <si>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</si>
  <si>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</si>
  <si>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</si>
  <si>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</si>
  <si>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</si>
  <si>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</si>
  <si>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</si>
  <si>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</si>
  <si>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</si>
  <si>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</si>
  <si>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</si>
  <si>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</si>
  <si>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</si>
  <si>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</si>
  <si>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</si>
  <si>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</si>
  <si>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</si>
  <si>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</si>
  <si>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</si>
  <si>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</si>
  <si>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</si>
  <si>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</si>
  <si>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</si>
  <si>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</si>
  <si>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</si>
  <si>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</si>
  <si>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</si>
  <si>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</si>
  <si>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</si>
  <si>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</si>
  <si>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</si>
  <si>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</si>
  <si>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</si>
  <si>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</si>
  <si>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</si>
  <si>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</si>
  <si>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</si>
  <si>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</si>
  <si>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</si>
  <si>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</si>
  <si>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</si>
  <si>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</si>
  <si>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</si>
  <si>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</si>
  <si>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</si>
  <si>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</si>
  <si>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</si>
  <si>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</si>
  <si>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</si>
  <si>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</si>
  <si>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</si>
  <si>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</si>
  <si>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</si>
  <si>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</si>
  <si>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</si>
  <si>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</si>
  <si>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</si>
  <si>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</si>
  <si>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</si>
  <si>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</si>
  <si>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</si>
  <si>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</si>
  <si>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</si>
  <si>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</si>
  <si>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</si>
  <si>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</si>
  <si>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</si>
  <si>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</si>
  <si>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</si>
  <si>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</si>
  <si>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</si>
  <si>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</si>
  <si>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</si>
  <si>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</si>
  <si>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</si>
  <si>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</si>
  <si>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</si>
  <si>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</si>
  <si>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</si>
  <si>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</si>
  <si>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</si>
  <si>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</si>
  <si>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</si>
  <si>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</si>
  <si>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</si>
  <si>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</si>
  <si>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</si>
  <si>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</si>
  <si>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</si>
  <si>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</si>
  <si>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</si>
  <si>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</si>
  <si>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</si>
  <si>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</si>
  <si>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</si>
  <si>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</si>
  <si>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</si>
  <si>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</si>
  <si>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</si>
  <si>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</si>
  <si>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</si>
  <si>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</si>
  <si>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</si>
  <si>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</si>
  <si>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</si>
  <si>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</si>
  <si>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</si>
  <si>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</si>
  <si>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</si>
  <si>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</si>
  <si>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</si>
  <si>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</si>
  <si>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</si>
  <si>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</si>
  <si>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</si>
  <si>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</si>
  <si>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</si>
  <si>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</si>
  <si>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</si>
  <si>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</si>
  <si>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</si>
  <si>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</si>
  <si>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</si>
  <si>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</si>
  <si>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</si>
  <si>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</si>
  <si>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</si>
  <si>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</si>
  <si>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</si>
  <si>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</si>
  <si>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</si>
  <si>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</si>
  <si>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</si>
  <si>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</si>
  <si>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</si>
  <si>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</si>
  <si>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</si>
  <si>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</si>
  <si>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</si>
  <si>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</si>
  <si>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</si>
  <si>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</si>
  <si>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</si>
  <si>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</si>
  <si>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</si>
  <si>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</si>
  <si>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</si>
  <si>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</si>
  <si>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</si>
  <si>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</si>
  <si>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</si>
  <si>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</si>
  <si>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</si>
  <si>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</si>
  <si>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</si>
  <si>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</si>
  <si>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</si>
  <si>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</si>
  <si>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</si>
  <si>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</si>
  <si>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</si>
  <si>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</si>
  <si>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</si>
  <si>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</si>
  <si>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</si>
  <si>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</si>
  <si>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</si>
  <si>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</si>
  <si>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</si>
  <si>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</si>
  <si>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</si>
  <si>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</si>
  <si>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</si>
  <si>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</si>
  <si>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</si>
  <si>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</si>
  <si>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</si>
  <si>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</si>
  <si>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</si>
  <si>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</si>
  <si>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</si>
  <si>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</si>
  <si>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</si>
  <si>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</si>
  <si>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</si>
  <si>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</si>
  <si>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</si>
  <si>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</si>
  <si>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</si>
  <si>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</si>
  <si>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</si>
  <si>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</si>
  <si>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</si>
  <si>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</si>
  <si>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</si>
  <si>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</si>
  <si>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</si>
  <si>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</si>
  <si>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</si>
  <si>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</si>
  <si>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</si>
  <si>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</si>
  <si>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</si>
  <si>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</si>
  <si>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</si>
  <si>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</si>
  <si>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</si>
  <si>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</si>
  <si>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</si>
  <si>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</si>
  <si>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</si>
  <si>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</si>
  <si>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</si>
  <si>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</si>
  <si>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</si>
  <si>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</si>
  <si>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</si>
  <si>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</si>
  <si>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</si>
  <si>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</si>
  <si>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</si>
  <si>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</si>
  <si>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</si>
  <si>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</si>
  <si>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</si>
  <si>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</si>
  <si>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</si>
  <si>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</si>
  <si>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</si>
  <si>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</si>
  <si>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</si>
  <si>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</si>
  <si>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</si>
  <si>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</si>
  <si>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</si>
  <si>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</si>
  <si>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</si>
  <si>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</si>
  <si>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</si>
  <si>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</si>
  <si>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</si>
  <si>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</si>
  <si>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</si>
  <si>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</si>
  <si>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</si>
  <si>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</si>
  <si>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</si>
  <si>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</si>
  <si>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</si>
  <si>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</si>
  <si>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</si>
  <si>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</si>
  <si>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</si>
  <si>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</si>
  <si>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</si>
  <si>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</si>
  <si>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</si>
  <si>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</si>
  <si>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</si>
  <si>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</si>
  <si>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</si>
  <si>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</si>
  <si>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</si>
  <si>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</si>
  <si>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</si>
  <si>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</si>
  <si>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</si>
  <si>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</si>
  <si>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</si>
  <si>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</si>
  <si>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</si>
  <si>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</si>
  <si>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</si>
  <si>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</si>
  <si>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</si>
  <si>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</si>
  <si>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</si>
  <si>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</si>
  <si>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</si>
  <si>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</si>
  <si>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</si>
  <si>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</si>
  <si>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</si>
  <si>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</si>
  <si>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</si>
  <si>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</si>
  <si>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</si>
  <si>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</si>
  <si>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</si>
  <si>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</si>
  <si>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</si>
  <si>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</si>
  <si>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</si>
  <si>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</si>
  <si>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</si>
  <si>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</si>
  <si>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</si>
  <si>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</si>
  <si>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</si>
  <si>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</si>
  <si>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</si>
  <si>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</si>
  <si>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</si>
  <si>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</si>
  <si>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</si>
  <si>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</si>
  <si>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</si>
  <si>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</si>
  <si>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</si>
  <si>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</si>
  <si>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</si>
  <si>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</si>
  <si>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</si>
  <si>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</si>
  <si>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</si>
  <si>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</si>
  <si>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</si>
  <si>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</si>
  <si>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</si>
  <si>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</si>
  <si>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</si>
  <si>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</si>
  <si>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</si>
  <si>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</si>
  <si>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</si>
  <si>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</si>
  <si>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</si>
  <si>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</si>
  <si>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</si>
  <si>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</si>
  <si>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</si>
  <si>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</si>
  <si>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</si>
  <si>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</si>
  <si>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</si>
  <si>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</si>
  <si>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</si>
  <si>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</si>
  <si>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</si>
  <si>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</si>
  <si>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</si>
  <si>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</si>
  <si>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</si>
  <si>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</si>
  <si>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</si>
  <si>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</si>
  <si>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</si>
  <si>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</si>
  <si>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</si>
  <si>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</si>
  <si>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</si>
  <si>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</si>
  <si>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</si>
  <si>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</si>
  <si>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</si>
  <si>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</si>
  <si>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</si>
  <si>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</si>
  <si>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</si>
  <si>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</si>
  <si>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</si>
  <si>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</si>
  <si>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</si>
  <si>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</si>
  <si>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</si>
  <si>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</si>
  <si>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</si>
  <si>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</si>
  <si>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</si>
  <si>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</si>
  <si>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</si>
  <si>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</si>
  <si>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</si>
  <si>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</si>
  <si>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</si>
  <si>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</si>
  <si>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</si>
  <si>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</si>
  <si>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</si>
  <si>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</si>
  <si>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</si>
  <si>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</si>
  <si>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</si>
  <si>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</si>
  <si>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</si>
  <si>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</si>
  <si>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</si>
  <si>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</si>
  <si>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</si>
  <si>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</si>
  <si>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</si>
  <si>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</si>
  <si>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</si>
  <si>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</si>
  <si>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</si>
  <si>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</si>
  <si>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</si>
  <si>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</si>
  <si>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</si>
  <si>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</si>
  <si>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</si>
  <si>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</si>
  <si>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</si>
  <si>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</si>
  <si>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</si>
  <si>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</si>
  <si>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</si>
  <si>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</si>
  <si>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</si>
  <si>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</si>
  <si>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</si>
  <si>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</si>
  <si>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</si>
  <si>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</si>
  <si>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</si>
  <si>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</si>
  <si>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</si>
  <si>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</si>
  <si>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</si>
  <si>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</si>
  <si>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</si>
  <si>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</si>
  <si>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</si>
  <si>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</si>
  <si>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</si>
  <si>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</si>
  <si>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</si>
  <si>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</si>
  <si>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</si>
  <si>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</si>
  <si>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</si>
  <si>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</si>
  <si>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</si>
  <si>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</si>
  <si>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</si>
  <si>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</si>
  <si>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</si>
  <si>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</si>
  <si>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</si>
  <si>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</si>
  <si>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</si>
  <si>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</si>
  <si>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</si>
  <si>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</si>
  <si>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</si>
  <si>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</si>
  <si>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</si>
  <si>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</si>
  <si>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</si>
  <si>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</si>
  <si>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</si>
  <si>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</si>
  <si>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</si>
  <si>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</si>
  <si>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</si>
  <si>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</si>
  <si>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</si>
  <si>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</si>
  <si>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</si>
  <si>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</si>
  <si>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</si>
  <si>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</si>
  <si>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</si>
  <si>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</si>
  <si>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</si>
  <si>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</si>
  <si>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</si>
  <si>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</si>
  <si>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</si>
  <si>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</si>
  <si>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</si>
  <si>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</si>
  <si>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</si>
  <si>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</si>
  <si>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</si>
  <si>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</si>
  <si>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</si>
  <si>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</si>
  <si>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</si>
  <si>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</si>
  <si>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</si>
  <si>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</si>
  <si>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</si>
  <si>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</si>
  <si>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</si>
  <si>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</si>
  <si>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</si>
  <si>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</si>
  <si>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</si>
  <si>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</si>
  <si>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</si>
  <si>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</si>
  <si>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</si>
  <si>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</si>
  <si>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</si>
  <si>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</si>
  <si>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</si>
  <si>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</si>
  <si>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</si>
  <si>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</si>
  <si>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</si>
  <si>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</si>
  <si>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</si>
  <si>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</si>
  <si>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</si>
  <si>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</si>
  <si>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</si>
  <si>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</si>
  <si>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</si>
  <si>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</si>
  <si>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</si>
  <si>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</si>
  <si>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</si>
  <si>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</si>
  <si>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</si>
  <si>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</si>
  <si>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</si>
  <si>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</si>
  <si>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</si>
  <si>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</si>
  <si>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</si>
  <si>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</si>
  <si>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</si>
  <si>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</si>
  <si>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</si>
  <si>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</si>
  <si>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</si>
  <si>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</si>
  <si>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</si>
  <si>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</si>
  <si>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</si>
  <si>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</si>
  <si>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</si>
  <si>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</si>
  <si>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</si>
  <si>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</si>
  <si>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</si>
  <si>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</si>
  <si>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</si>
  <si>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</si>
  <si>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</si>
  <si>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</si>
  <si>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</si>
  <si>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</si>
  <si>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</si>
  <si>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</si>
  <si>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</si>
  <si>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</si>
  <si>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</si>
  <si>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</si>
  <si>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</si>
  <si>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</si>
  <si>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</si>
  <si>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</si>
  <si>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</si>
  <si>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</si>
  <si>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</si>
  <si>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</si>
  <si>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</si>
  <si>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</si>
  <si>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</si>
  <si>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</si>
  <si>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</si>
  <si>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</si>
  <si>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</si>
  <si>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</si>
  <si>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</si>
  <si>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</si>
  <si>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</si>
  <si>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</si>
  <si>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</si>
  <si>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</si>
  <si>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</si>
  <si>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</si>
  <si>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</si>
  <si>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</si>
  <si>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</si>
  <si>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</si>
  <si>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</si>
  <si>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</si>
  <si>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</si>
  <si>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</si>
  <si>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</si>
  <si>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</si>
  <si>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</si>
  <si>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</si>
  <si>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</si>
  <si>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</si>
  <si>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</si>
  <si>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</si>
  <si>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</si>
  <si>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</si>
  <si>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</si>
  <si>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</si>
  <si>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</si>
  <si>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</si>
  <si>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</si>
  <si>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</si>
  <si>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</si>
  <si>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</si>
  <si>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</si>
  <si>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</si>
  <si>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</si>
  <si>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</si>
  <si>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</si>
  <si>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</si>
  <si>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</si>
  <si>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</si>
  <si>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</si>
  <si>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</si>
  <si>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</si>
  <si>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</si>
  <si>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</si>
  <si>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</si>
  <si>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</si>
  <si>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</si>
  <si>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</si>
  <si>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</si>
  <si>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</si>
  <si>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</si>
  <si>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</si>
  <si>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</si>
  <si>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</si>
  <si>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</si>
  <si>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</si>
  <si>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</si>
  <si>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</si>
  <si>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</si>
  <si>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</si>
  <si>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</si>
  <si>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</si>
  <si>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</si>
  <si>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</si>
  <si>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</si>
  <si>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</si>
  <si>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</si>
  <si>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</si>
  <si>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</si>
  <si>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</si>
  <si>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</si>
  <si>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</si>
  <si>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</si>
  <si>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</si>
  <si>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</si>
  <si>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</si>
  <si>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</si>
  <si>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</si>
  <si>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</si>
  <si>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</si>
  <si>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</si>
  <si>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</si>
  <si>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</si>
  <si>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</si>
  <si>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</si>
  <si>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</si>
  <si>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</si>
  <si>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</si>
  <si>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</si>
  <si>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</si>
  <si>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</si>
  <si>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</si>
  <si>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</si>
  <si>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</si>
  <si>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</si>
  <si>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</si>
  <si>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</si>
  <si>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</si>
  <si>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</si>
  <si>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</si>
  <si>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</si>
  <si>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</si>
  <si>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</si>
  <si>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</si>
  <si>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</si>
  <si>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</si>
  <si>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</si>
  <si>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</si>
  <si>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</si>
  <si>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</si>
  <si>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</si>
  <si>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</si>
  <si>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</si>
  <si>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</si>
  <si>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</si>
  <si>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</si>
  <si>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</si>
  <si>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</si>
  <si>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</si>
  <si>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</si>
  <si>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</si>
  <si>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</si>
  <si>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</si>
  <si>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</si>
  <si>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</si>
  <si>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</si>
  <si>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</si>
  <si>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</si>
  <si>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</si>
  <si>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</si>
  <si>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</si>
  <si>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</si>
  <si>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</si>
  <si>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</si>
  <si>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</si>
  <si>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</si>
  <si>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</si>
  <si>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</si>
  <si>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</si>
  <si>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</si>
  <si>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</si>
  <si>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</si>
  <si>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</si>
  <si>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</si>
  <si>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</si>
  <si>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</si>
  <si>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</si>
  <si>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</si>
  <si>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</si>
  <si>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</si>
  <si>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</si>
  <si>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</si>
  <si>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</si>
  <si>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</si>
  <si>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</si>
  <si>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</si>
  <si>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</si>
  <si>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</si>
  <si>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</si>
  <si>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</si>
  <si>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</si>
  <si>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</si>
  <si>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</si>
  <si>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</si>
  <si>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</si>
  <si>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</si>
  <si>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</si>
  <si>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</si>
  <si>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</si>
  <si>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</si>
  <si>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</si>
  <si>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</si>
  <si>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</si>
  <si>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</si>
  <si>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</si>
  <si>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</si>
  <si>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</si>
  <si>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</si>
  <si>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</si>
  <si>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</si>
  <si>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</si>
  <si>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</si>
  <si>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</si>
  <si>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</si>
  <si>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</si>
  <si>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</si>
  <si>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</si>
  <si>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</si>
  <si>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</si>
  <si>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</si>
  <si>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</si>
  <si>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</si>
  <si>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</si>
  <si>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</si>
  <si>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</si>
  <si>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</si>
  <si>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</si>
  <si>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</si>
  <si>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</si>
  <si>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</si>
  <si>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</si>
  <si>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</si>
  <si>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</si>
  <si>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</si>
  <si>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</si>
  <si>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</si>
  <si>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</si>
  <si>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</si>
  <si>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</si>
  <si>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</si>
  <si>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</si>
  <si>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</si>
  <si>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</si>
  <si>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</si>
  <si>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</si>
  <si>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</si>
  <si>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</si>
  <si>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</si>
  <si>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</si>
  <si>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</si>
  <si>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</si>
  <si>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</si>
  <si>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</si>
  <si>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</si>
  <si>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</si>
  <si>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</si>
  <si>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</si>
  <si>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</si>
  <si>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</si>
  <si>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</si>
  <si>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</si>
  <si>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</si>
  <si>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</si>
  <si>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</si>
  <si>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</si>
  <si>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</si>
  <si>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</si>
  <si>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</si>
  <si>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</si>
  <si>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</si>
  <si>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</si>
  <si>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</si>
  <si>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</si>
  <si>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</si>
  <si>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</si>
  <si>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</si>
  <si>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</si>
  <si>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</si>
  <si>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</si>
  <si>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</si>
  <si>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</si>
  <si>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</si>
  <si>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</si>
  <si>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</si>
  <si>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</si>
  <si>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</si>
  <si>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</si>
  <si>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</si>
  <si>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</si>
  <si>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</si>
  <si>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</si>
  <si>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</si>
  <si>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</si>
  <si>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</si>
  <si>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</si>
  <si>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</si>
  <si>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</si>
  <si>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</si>
  <si>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</si>
  <si>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</si>
  <si>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</si>
  <si>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</si>
  <si>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</si>
  <si>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</si>
  <si>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</si>
  <si>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</si>
  <si>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</si>
  <si>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</si>
  <si>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</si>
  <si>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</si>
  <si>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</si>
  <si>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</si>
  <si>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</si>
  <si>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</si>
  <si>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</si>
  <si>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</si>
  <si>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</si>
  <si>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</si>
  <si>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</si>
  <si>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</si>
  <si>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</si>
  <si>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</si>
  <si>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</si>
  <si>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</si>
  <si>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</si>
  <si>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</si>
  <si>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</si>
  <si>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</si>
  <si>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</si>
  <si>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</si>
  <si>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</si>
  <si>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</si>
  <si>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</si>
  <si>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</si>
  <si>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</si>
  <si>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</si>
  <si>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</si>
  <si>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</si>
  <si>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</si>
  <si>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</si>
  <si>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</si>
  <si>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</si>
  <si>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</si>
  <si>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</si>
  <si>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</si>
  <si>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</si>
  <si>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</si>
  <si>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</si>
  <si>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</si>
  <si>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</si>
  <si>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</si>
  <si>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</si>
  <si>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</si>
  <si>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</si>
  <si>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</si>
  <si>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</si>
  <si>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</si>
  <si>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</si>
  <si>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</si>
  <si>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</si>
  <si>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</si>
  <si>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</si>
  <si>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</si>
  <si>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</si>
  <si>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</si>
  <si>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</si>
  <si>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</si>
  <si>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</si>
  <si>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</si>
  <si>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</si>
  <si>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</si>
  <si>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</si>
  <si>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</si>
  <si>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</si>
  <si>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</si>
  <si>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</si>
  <si>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</si>
  <si>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</si>
  <si>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</si>
  <si>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</si>
  <si>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</si>
  <si>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</si>
  <si>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</si>
  <si>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</si>
  <si>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</si>
  <si>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</si>
  <si>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</si>
  <si>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</si>
  <si>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</si>
  <si>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</si>
  <si>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</si>
  <si>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</si>
  <si>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</si>
  <si>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</si>
  <si>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</si>
  <si>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</si>
  <si>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</si>
  <si>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</si>
  <si>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</si>
  <si>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</si>
  <si>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</si>
  <si>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</si>
  <si>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</si>
  <si>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</si>
  <si>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</si>
  <si>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</si>
  <si>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</si>
  <si>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</si>
  <si>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</si>
  <si>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</si>
  <si>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</si>
  <si>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</si>
  <si>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</si>
  <si>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</si>
  <si>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</si>
  <si>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</si>
  <si>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</si>
  <si>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</si>
  <si>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</si>
  <si>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</si>
  <si>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</si>
  <si>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</si>
  <si>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</si>
  <si>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</si>
  <si>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</si>
  <si>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</si>
  <si>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</si>
  <si>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</si>
  <si>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</si>
  <si>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</si>
  <si>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</si>
  <si>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</si>
  <si>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</si>
  <si>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</si>
  <si>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</si>
  <si>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</si>
  <si>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</si>
  <si>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</si>
  <si>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</si>
  <si>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</si>
  <si>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</si>
  <si>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</si>
  <si>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</si>
  <si>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</si>
  <si>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</si>
  <si>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</si>
  <si>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</si>
  <si>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</si>
  <si>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</si>
  <si>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</si>
  <si>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</si>
  <si>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</si>
  <si>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</si>
  <si>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</si>
  <si>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</si>
  <si>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</si>
  <si>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</si>
  <si>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</si>
  <si>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</si>
  <si>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</si>
  <si>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</si>
  <si>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</si>
  <si>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</si>
  <si>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</si>
  <si>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</si>
  <si>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</si>
  <si>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</si>
  <si>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</si>
  <si>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</si>
  <si>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</si>
  <si>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</si>
  <si>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</si>
  <si>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</si>
  <si>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</si>
  <si>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</si>
  <si>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</si>
  <si>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</si>
  <si>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</si>
  <si>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</si>
  <si>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</si>
  <si>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</si>
  <si>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</si>
  <si>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</si>
  <si>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</si>
  <si>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</si>
  <si>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</si>
  <si>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</si>
  <si>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</si>
  <si>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</si>
  <si>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</si>
  <si>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</si>
  <si>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</si>
  <si>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</si>
  <si>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</si>
  <si>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</si>
  <si>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</si>
  <si>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</si>
  <si>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</si>
  <si>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</si>
  <si>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</si>
  <si>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</si>
  <si>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</si>
  <si>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</si>
  <si>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</si>
  <si>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</si>
  <si>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</si>
  <si>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</si>
  <si>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</si>
  <si>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</si>
  <si>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</si>
  <si>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</si>
  <si>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</si>
  <si>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</si>
  <si>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</si>
  <si>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</si>
  <si>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</si>
  <si>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</si>
  <si>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</si>
  <si>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</si>
  <si>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</si>
  <si>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</si>
  <si>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</si>
  <si>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</si>
  <si>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</si>
  <si>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</si>
  <si>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</si>
  <si>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</si>
  <si>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</si>
  <si>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</si>
  <si>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</si>
  <si>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</si>
  <si>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</si>
  <si>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</si>
  <si>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</si>
  <si>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</si>
  <si>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</si>
  <si>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</si>
  <si>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</si>
  <si>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</si>
  <si>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</si>
  <si>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</si>
  <si>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</si>
  <si>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</si>
  <si>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</si>
  <si>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</si>
  <si>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</si>
  <si>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</si>
  <si>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</si>
  <si>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</si>
  <si>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</si>
  <si>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</si>
  <si>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</si>
  <si>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</si>
  <si>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</si>
  <si>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</si>
  <si>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</si>
  <si>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</si>
  <si>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</si>
  <si>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</si>
  <si>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</si>
  <si>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</si>
  <si>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</si>
  <si>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</si>
  <si>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</si>
  <si>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</si>
  <si>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</si>
  <si>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</si>
  <si>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</si>
  <si>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</si>
  <si>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</si>
  <si>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</si>
  <si>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</si>
  <si>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</si>
  <si>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</si>
  <si>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</si>
  <si>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</si>
  <si>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</si>
  <si>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</si>
  <si>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</si>
  <si>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</si>
  <si>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</si>
  <si>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</si>
  <si>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</si>
  <si>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</si>
  <si>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</si>
  <si>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</si>
  <si>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</si>
  <si>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</si>
  <si>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</si>
  <si>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</si>
  <si>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</si>
  <si>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</si>
  <si>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</si>
  <si>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</si>
  <si>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</si>
  <si>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</si>
  <si>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</si>
  <si>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</si>
  <si>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</si>
  <si>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</si>
  <si>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</si>
  <si>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</si>
  <si>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</si>
  <si>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</si>
  <si>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</si>
  <si>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</si>
  <si>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</si>
  <si>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</si>
  <si>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</si>
  <si>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</si>
  <si>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</si>
  <si>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</si>
  <si>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</si>
  <si>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</si>
  <si>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</si>
  <si>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</si>
  <si>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</si>
  <si>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</si>
  <si>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</si>
  <si>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</si>
  <si>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</si>
  <si>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</si>
  <si>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</si>
  <si>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</si>
  <si>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</si>
  <si>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</si>
  <si>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</si>
  <si>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</si>
  <si>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</si>
  <si>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</si>
  <si>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</si>
  <si>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</si>
  <si>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</si>
  <si>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</si>
  <si>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</si>
  <si>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</si>
  <si>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</si>
  <si>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</si>
  <si>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</si>
  <si>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</si>
  <si>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</si>
  <si>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</si>
  <si>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</si>
  <si>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</si>
  <si>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</si>
  <si>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</si>
  <si>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</si>
  <si>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</si>
  <si>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</si>
  <si>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</si>
  <si>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</si>
  <si>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</si>
  <si>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</si>
  <si>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</si>
  <si>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</si>
  <si>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</si>
  <si>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</si>
  <si>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</si>
  <si>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</si>
  <si>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</si>
  <si>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</si>
  <si>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</si>
  <si>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</si>
  <si>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</si>
  <si>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</si>
  <si>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</si>
  <si>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</si>
  <si>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</si>
  <si>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</si>
  <si>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</si>
  <si>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</si>
  <si>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</si>
  <si>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</si>
  <si>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</si>
  <si>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</si>
  <si>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</si>
  <si>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</si>
  <si>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</si>
  <si>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</si>
  <si>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</si>
  <si>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</si>
  <si>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</si>
  <si>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</si>
  <si>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</si>
  <si>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</si>
  <si>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</si>
  <si>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</si>
  <si>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</si>
  <si>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</si>
  <si>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</si>
  <si>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</si>
  <si>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</si>
  <si>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</si>
  <si>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</si>
  <si>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</si>
  <si>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</si>
  <si>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</si>
  <si>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</si>
  <si>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</si>
  <si>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</si>
  <si>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</si>
  <si>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</si>
  <si>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</si>
  <si>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</si>
  <si>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</si>
  <si>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</si>
  <si>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</si>
  <si>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</si>
  <si>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</si>
  <si>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</si>
  <si>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</si>
  <si>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</si>
  <si>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</si>
  <si>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</si>
  <si>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</si>
  <si>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</si>
  <si>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</si>
  <si>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</si>
  <si>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</si>
  <si>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</si>
  <si>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</si>
  <si>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</si>
  <si>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</si>
  <si>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</si>
  <si>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</si>
  <si>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</si>
  <si>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</si>
  <si>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</si>
  <si>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</si>
  <si>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</si>
  <si>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</si>
  <si>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</si>
  <si>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</si>
  <si>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</si>
  <si>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</si>
  <si>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</si>
  <si>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</si>
  <si>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</si>
  <si>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</si>
  <si>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</si>
  <si>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</si>
  <si>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</si>
  <si>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</si>
  <si>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</si>
  <si>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</si>
  <si>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</si>
  <si>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</si>
  <si>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</si>
  <si>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</si>
  <si>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</si>
  <si>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</si>
  <si>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</si>
  <si>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</si>
  <si>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</si>
  <si>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</si>
  <si>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</si>
  <si>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</si>
  <si>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</si>
  <si>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</si>
  <si>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</si>
  <si>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</si>
  <si>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</si>
  <si>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</si>
  <si>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</si>
  <si>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</si>
  <si>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</si>
  <si>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</si>
  <si>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</si>
  <si>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</si>
  <si>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</si>
  <si>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</si>
  <si>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</si>
  <si>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</si>
  <si>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</si>
  <si>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</si>
  <si>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</si>
  <si>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</si>
  <si>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</si>
  <si>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</si>
  <si>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</si>
  <si>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</si>
  <si>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</si>
  <si>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</si>
  <si>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</si>
  <si>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</si>
  <si>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</si>
  <si>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</si>
  <si>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</si>
  <si>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</si>
  <si>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</si>
  <si>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</si>
  <si>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</si>
  <si>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</si>
  <si>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</si>
  <si>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</si>
  <si>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</si>
  <si>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</si>
  <si>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</si>
  <si>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</si>
  <si>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</si>
  <si>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</si>
  <si>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</si>
  <si>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</si>
  <si>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</si>
  <si>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</si>
  <si>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</si>
  <si>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</si>
  <si>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</si>
  <si>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</si>
  <si>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</si>
  <si>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</si>
  <si>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</si>
  <si>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</si>
  <si>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</si>
  <si>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</si>
  <si>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</si>
  <si>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</si>
  <si>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</si>
  <si>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</si>
  <si>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</si>
  <si>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</si>
  <si>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</si>
  <si>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</si>
  <si>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</si>
  <si>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</si>
  <si>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</si>
  <si>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</si>
  <si>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</si>
  <si>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</si>
  <si>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</si>
  <si>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</si>
  <si>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</si>
  <si>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</si>
  <si>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</si>
  <si>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</si>
  <si>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</si>
  <si>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</si>
  <si>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</si>
  <si>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</si>
  <si>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</si>
  <si>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</si>
  <si>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</si>
  <si>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</si>
  <si>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</si>
  <si>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</si>
  <si>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</si>
  <si>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</si>
  <si>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</si>
  <si>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</si>
  <si>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</si>
  <si>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</si>
  <si>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</si>
  <si>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</si>
  <si>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</si>
  <si>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</si>
  <si>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</si>
  <si>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</si>
  <si>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</si>
  <si>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</si>
  <si>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</si>
  <si>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</si>
  <si>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</si>
  <si>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</si>
  <si>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</si>
  <si>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</si>
  <si>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</si>
  <si>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</si>
  <si>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</si>
  <si>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</si>
  <si>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</si>
  <si>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</si>
  <si>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</si>
  <si>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</si>
  <si>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</si>
  <si>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</si>
  <si>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</si>
  <si>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</si>
  <si>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</si>
  <si>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</si>
  <si>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</si>
  <si>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</si>
  <si>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</si>
  <si>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</si>
  <si>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</si>
  <si>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</si>
  <si>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</si>
  <si>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</si>
  <si>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</si>
  <si>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</si>
  <si>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</si>
  <si>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</si>
  <si>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</si>
  <si>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</si>
  <si>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</si>
  <si>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</si>
  <si>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</si>
  <si>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</si>
  <si>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</si>
  <si>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</si>
  <si>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</si>
  <si>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</si>
  <si>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</si>
  <si>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</si>
  <si>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</si>
  <si>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</si>
  <si>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</si>
  <si>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</si>
  <si>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</si>
  <si>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</si>
  <si>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</si>
  <si>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</si>
  <si>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</si>
  <si>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</si>
  <si>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</si>
  <si>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</si>
  <si>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</si>
  <si>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</si>
  <si>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</si>
  <si>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</si>
  <si>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</si>
  <si>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</si>
  <si>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</si>
  <si>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</si>
  <si>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</si>
  <si>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</si>
  <si>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</si>
  <si>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</si>
  <si>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</si>
  <si>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</si>
  <si>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</si>
  <si>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</si>
  <si>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</si>
  <si>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</si>
  <si>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</si>
  <si>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</si>
  <si>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</si>
  <si>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</si>
  <si>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</si>
  <si>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</si>
  <si>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</si>
  <si>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</si>
  <si>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</si>
  <si>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</si>
  <si>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</si>
  <si>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</si>
  <si>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</si>
  <si>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</si>
  <si>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</si>
  <si>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</si>
  <si>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</si>
  <si>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</si>
  <si>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</si>
  <si>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</si>
  <si>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</si>
  <si>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</si>
  <si>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</si>
  <si>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</si>
  <si>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</si>
  <si>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</si>
  <si>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</si>
  <si>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</si>
  <si>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</si>
  <si>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</si>
  <si>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</si>
  <si>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</si>
  <si>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</si>
  <si>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</si>
  <si>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</si>
  <si>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</si>
  <si>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</si>
  <si>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</si>
  <si>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</si>
  <si>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</si>
  <si>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</si>
  <si>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</si>
  <si>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</si>
  <si>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</si>
  <si>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</si>
  <si>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</si>
  <si>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</si>
  <si>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</si>
  <si>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</si>
  <si>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</si>
  <si>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</si>
  <si>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</si>
  <si>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</si>
  <si>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</si>
  <si>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</si>
  <si>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</si>
  <si>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</si>
  <si>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</si>
  <si>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</si>
  <si>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</si>
  <si>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</si>
  <si>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</si>
  <si>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</si>
  <si>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</si>
  <si>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</si>
  <si>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</si>
  <si>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</si>
  <si>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</si>
  <si>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</si>
  <si>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</si>
  <si>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</si>
  <si>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</si>
  <si>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</si>
  <si>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</si>
  <si>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</si>
  <si>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</si>
  <si>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</si>
  <si>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</si>
  <si>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</si>
  <si>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</si>
  <si>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</si>
  <si>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</si>
  <si>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</si>
  <si>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</si>
  <si>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</si>
  <si>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</si>
  <si>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</si>
  <si>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</si>
  <si>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</si>
  <si>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</si>
  <si>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</si>
  <si>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</si>
  <si>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</si>
  <si>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</si>
  <si>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</si>
  <si>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</si>
  <si>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</si>
  <si>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</si>
  <si>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</si>
  <si>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</si>
  <si>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</si>
  <si>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</si>
  <si>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</si>
  <si>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</si>
  <si>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</si>
  <si>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</si>
  <si>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</si>
  <si>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</si>
  <si>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</si>
  <si>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</si>
  <si>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</si>
  <si>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</si>
  <si>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</si>
  <si>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</si>
  <si>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</si>
  <si>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</si>
  <si>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</si>
  <si>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</si>
  <si>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</si>
  <si>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</si>
  <si>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</si>
  <si>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</si>
  <si>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</si>
  <si>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</si>
  <si>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</si>
  <si>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</si>
  <si>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</si>
  <si>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</si>
  <si>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</si>
  <si>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</si>
  <si>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</si>
  <si>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</si>
  <si>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</si>
  <si>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</si>
  <si>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</si>
  <si>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</si>
  <si>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</si>
  <si>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</si>
  <si>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</si>
  <si>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</si>
  <si>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</si>
  <si>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</si>
  <si>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</si>
  <si>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</si>
  <si>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</si>
  <si>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</si>
  <si>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</si>
  <si>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</si>
  <si>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</si>
  <si>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</si>
  <si>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</si>
  <si>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</si>
  <si>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</si>
  <si>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</si>
  <si>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</si>
  <si>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</si>
  <si>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</si>
  <si>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</si>
  <si>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</si>
  <si>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</si>
  <si>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</si>
  <si>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</si>
  <si>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</si>
  <si>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</si>
  <si>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</si>
  <si>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</si>
  <si>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</si>
  <si>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</si>
  <si>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</si>
  <si>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</si>
  <si>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</si>
  <si>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</si>
  <si>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</si>
  <si>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</si>
  <si>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</si>
  <si>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</si>
  <si>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</si>
  <si>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</si>
  <si>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</si>
  <si>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</si>
  <si>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</si>
  <si>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</si>
  <si>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</si>
  <si>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</si>
  <si>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</si>
  <si>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</si>
  <si>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</si>
  <si>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</si>
  <si>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</si>
  <si>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</si>
  <si>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</si>
  <si>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</si>
  <si>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</si>
  <si>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</si>
  <si>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</si>
  <si>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</si>
  <si>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</si>
  <si>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</si>
  <si>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</si>
  <si>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</si>
  <si>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</si>
  <si>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</si>
  <si>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</si>
  <si>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</si>
  <si>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</si>
  <si>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</si>
  <si>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</si>
  <si>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</si>
  <si>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</si>
  <si>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</si>
  <si>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</si>
  <si>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</si>
  <si>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</si>
  <si>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</si>
  <si>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</si>
  <si>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</si>
  <si>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</si>
  <si>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</si>
  <si>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</si>
  <si>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</si>
  <si>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</si>
  <si>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</si>
  <si>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</si>
  <si>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</si>
  <si>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</si>
  <si>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</si>
  <si>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</si>
  <si>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</si>
  <si>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</si>
  <si>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</si>
  <si>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</si>
  <si>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</si>
  <si>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</si>
  <si>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</si>
  <si>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</si>
  <si>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</si>
  <si>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</si>
  <si>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</si>
  <si>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</si>
  <si>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</si>
  <si>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</si>
  <si>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</si>
  <si>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</si>
  <si>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</si>
  <si>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</si>
  <si>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</si>
  <si>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</si>
  <si>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</si>
  <si>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</si>
  <si>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</si>
  <si>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</si>
  <si>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</si>
  <si>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</si>
  <si>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</si>
  <si>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</si>
  <si>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</si>
  <si>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</si>
  <si>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</si>
  <si>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</si>
  <si>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</si>
  <si>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</si>
  <si>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</si>
  <si>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</si>
  <si>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</si>
  <si>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</si>
  <si>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</si>
  <si>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</si>
  <si>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</si>
  <si>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</si>
  <si>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</si>
  <si>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</si>
  <si>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</si>
  <si>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</si>
  <si>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</si>
  <si>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</si>
  <si>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</si>
  <si>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</si>
  <si>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</si>
  <si>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</si>
  <si>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</si>
  <si>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</si>
  <si>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</si>
  <si>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</si>
  <si>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</si>
  <si>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</si>
  <si>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</si>
  <si>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</si>
  <si>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</si>
  <si>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</si>
  <si>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</si>
  <si>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</si>
  <si>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</si>
  <si>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</si>
  <si>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</si>
  <si>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</si>
  <si>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</si>
  <si>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</si>
  <si>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</si>
  <si>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</si>
  <si>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</si>
  <si>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</si>
  <si>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</si>
  <si>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</si>
  <si>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</si>
  <si>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</si>
  <si>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</si>
  <si>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</si>
  <si>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</si>
  <si>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</si>
  <si>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</si>
  <si>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</si>
  <si>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</si>
  <si>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</si>
  <si>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</si>
  <si>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</si>
  <si>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</si>
  <si>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</si>
  <si>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</si>
  <si>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</si>
  <si>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</si>
  <si>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</si>
  <si>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</si>
  <si>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</si>
  <si>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</si>
  <si>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</si>
  <si>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</si>
  <si>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</si>
  <si>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</si>
  <si>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</si>
  <si>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</si>
  <si>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</si>
  <si>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</si>
  <si>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</si>
  <si>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</si>
  <si>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</si>
  <si>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</si>
  <si>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</si>
  <si>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</si>
  <si>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</si>
  <si>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</si>
  <si>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</si>
  <si>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</si>
  <si>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</si>
  <si>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</si>
  <si>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</si>
  <si>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</si>
  <si>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</si>
  <si>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</si>
  <si>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</si>
  <si>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</si>
  <si>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</si>
  <si>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</si>
  <si>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</si>
  <si>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</si>
  <si>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</si>
  <si>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</si>
  <si>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</si>
  <si>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</si>
  <si>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</si>
  <si>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</si>
  <si>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</si>
  <si>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</si>
  <si>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</si>
  <si>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</si>
  <si>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</si>
  <si>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</si>
  <si>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</si>
  <si>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</si>
  <si>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</si>
  <si>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</si>
  <si>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</si>
  <si>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</si>
  <si>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</si>
  <si>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</si>
  <si>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</si>
  <si>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</si>
  <si>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</si>
  <si>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</si>
  <si>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</si>
  <si>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</si>
  <si>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</si>
  <si>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</si>
  <si>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</si>
  <si>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</si>
  <si>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</si>
  <si>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</si>
  <si>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</si>
  <si>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</si>
  <si>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</si>
  <si>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</si>
  <si>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</si>
  <si>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</si>
  <si>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</si>
  <si>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</si>
  <si>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</si>
  <si>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</si>
  <si>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</si>
  <si>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</si>
  <si>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</si>
  <si>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</si>
  <si>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</si>
  <si>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</si>
  <si>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</si>
  <si>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</si>
  <si>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</si>
  <si>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</si>
  <si>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</si>
  <si>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</si>
  <si>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</si>
  <si>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</si>
  <si>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</si>
  <si>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</si>
  <si>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</si>
  <si>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</si>
  <si>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</si>
  <si>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</si>
  <si>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</si>
  <si>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</si>
  <si>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</si>
  <si>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</si>
  <si>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</si>
  <si>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</si>
  <si>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</si>
  <si>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</si>
  <si>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</si>
  <si>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</si>
  <si>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</si>
  <si>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</si>
  <si>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</si>
  <si>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</si>
  <si>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</si>
  <si>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</si>
  <si>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</si>
  <si>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</si>
  <si>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</si>
  <si>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</si>
  <si>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</si>
  <si>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</si>
  <si>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</si>
  <si>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</si>
  <si>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</si>
  <si>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</si>
  <si>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</si>
  <si>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</si>
  <si>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</si>
  <si>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</si>
  <si>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</si>
  <si>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</si>
  <si>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</si>
  <si>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</si>
  <si>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</si>
  <si>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</si>
  <si>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</si>
  <si>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</si>
  <si>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</si>
  <si>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</si>
  <si>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</si>
  <si>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</si>
  <si>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</si>
  <si>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</si>
  <si>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</si>
  <si>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</si>
  <si>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</si>
  <si>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</si>
  <si>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</si>
  <si>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</si>
  <si>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</si>
  <si>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</si>
  <si>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</si>
  <si>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</si>
  <si>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</si>
  <si>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</si>
  <si>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</si>
  <si>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</si>
  <si>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</si>
  <si>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</si>
  <si>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</si>
  <si>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</si>
  <si>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</si>
  <si>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</si>
  <si>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</si>
  <si>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</si>
  <si>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</si>
  <si>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</si>
  <si>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</si>
  <si>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</si>
  <si>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</si>
  <si>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</si>
  <si>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</si>
  <si>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</si>
  <si>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</si>
  <si>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</si>
  <si>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</si>
  <si>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</si>
  <si>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</si>
  <si>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</si>
  <si>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</si>
  <si>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</si>
  <si>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</si>
  <si>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</si>
  <si>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</si>
  <si>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</si>
  <si>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</si>
  <si>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</si>
  <si>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</si>
  <si>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</si>
  <si>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</si>
  <si>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</si>
  <si>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</si>
  <si>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</si>
  <si>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</si>
  <si>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</si>
  <si>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</si>
  <si>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</si>
  <si>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</si>
  <si>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</si>
  <si>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</si>
  <si>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</si>
  <si>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</si>
  <si>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</si>
  <si>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</si>
  <si>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</si>
  <si>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</si>
  <si>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</si>
  <si>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</si>
  <si>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</si>
  <si>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</si>
  <si>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</si>
  <si>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</si>
  <si>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</si>
  <si>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</si>
  <si>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</si>
  <si>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</si>
  <si>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</si>
  <si>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</si>
  <si>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</si>
  <si>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</si>
  <si>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</si>
  <si>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</si>
  <si>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</si>
  <si>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</si>
  <si>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</si>
  <si>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</si>
  <si>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</si>
  <si>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</si>
  <si>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</si>
  <si>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</si>
  <si>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</si>
  <si>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</si>
  <si>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</si>
  <si>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</si>
  <si>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</si>
  <si>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</si>
  <si>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</si>
  <si>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</si>
  <si>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</si>
  <si>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</si>
  <si>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</si>
  <si>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</si>
  <si>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</si>
  <si>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</si>
  <si>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</si>
  <si>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</si>
  <si>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</si>
  <si>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</si>
  <si>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</si>
  <si>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</si>
  <si>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</si>
  <si>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</si>
  <si>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</si>
  <si>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</si>
  <si>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</si>
  <si>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</si>
  <si>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</si>
  <si>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</si>
  <si>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</si>
  <si>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</si>
  <si>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</si>
  <si>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</si>
  <si>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</si>
  <si>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</si>
  <si>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</si>
  <si>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</si>
  <si>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</si>
  <si>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</si>
  <si>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</si>
  <si>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</si>
  <si>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</si>
  <si>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</si>
  <si>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</si>
  <si>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</si>
  <si>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</si>
  <si>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</si>
  <si>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</si>
  <si>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</si>
  <si>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</si>
  <si>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</si>
  <si>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</si>
  <si>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</si>
  <si>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</si>
  <si>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</si>
  <si>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</si>
  <si>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</si>
  <si>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</si>
  <si>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</si>
  <si>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</si>
  <si>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</si>
  <si>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</si>
  <si>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</si>
  <si>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</si>
  <si>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</si>
  <si>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</si>
  <si>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</si>
  <si>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</si>
  <si>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</si>
  <si>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</si>
  <si>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</si>
  <si>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</si>
  <si>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</si>
  <si>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</si>
  <si>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</si>
  <si>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</si>
  <si>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</si>
  <si>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</si>
  <si>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</si>
  <si>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</si>
  <si>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</si>
  <si>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</si>
  <si>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</si>
  <si>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</si>
  <si>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</si>
  <si>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</si>
  <si>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</si>
  <si>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</si>
  <si>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</si>
  <si>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</si>
  <si>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</si>
  <si>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</si>
  <si>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</si>
  <si>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</si>
  <si>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</si>
  <si>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</si>
  <si>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</si>
  <si>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</si>
  <si>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</si>
  <si>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</si>
  <si>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</si>
  <si>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</si>
  <si>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</si>
  <si>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</si>
  <si>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</si>
  <si>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</si>
  <si>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</si>
  <si>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</si>
  <si>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</si>
  <si>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</si>
  <si>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</si>
  <si>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</si>
  <si>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</si>
  <si>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</si>
  <si>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</si>
  <si>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</si>
  <si>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</si>
  <si>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</si>
  <si>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</si>
  <si>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</si>
  <si>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</si>
  <si>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</si>
  <si>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</si>
  <si>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</si>
  <si>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</si>
  <si>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</si>
  <si>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</si>
  <si>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</si>
  <si>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</si>
  <si>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</si>
  <si>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</si>
  <si>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</si>
  <si>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</si>
  <si>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</si>
  <si>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</si>
  <si>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</si>
  <si>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</si>
  <si>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</si>
  <si>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</si>
  <si>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</si>
  <si>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</si>
  <si>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</si>
  <si>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</si>
  <si>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</si>
  <si>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</si>
  <si>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</si>
  <si>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</si>
  <si>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</si>
  <si>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</si>
  <si>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</si>
  <si>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</si>
  <si>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</si>
  <si>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</si>
  <si>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</si>
  <si>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</si>
  <si>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</si>
  <si>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</si>
  <si>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</si>
  <si>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</si>
  <si>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</si>
  <si>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</si>
  <si>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</si>
  <si>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</si>
  <si>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</si>
  <si>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</si>
  <si>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</si>
  <si>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</si>
  <si>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</si>
  <si>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</si>
  <si>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</si>
  <si>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</si>
  <si>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</si>
  <si>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</si>
  <si>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</si>
  <si>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</si>
  <si>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</si>
  <si>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</si>
  <si>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</si>
  <si>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</si>
  <si>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</si>
  <si>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</si>
  <si>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</si>
  <si>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</si>
  <si>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</si>
  <si>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</si>
  <si>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</si>
  <si>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</si>
  <si>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</si>
  <si>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</si>
  <si>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</si>
  <si>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</si>
  <si>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</si>
  <si>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</si>
  <si>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</si>
  <si>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</si>
  <si>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</si>
  <si>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</si>
  <si>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</si>
  <si>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</si>
  <si>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</si>
  <si>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</si>
  <si>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</si>
  <si>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</si>
  <si>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</si>
  <si>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</si>
  <si>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</si>
  <si>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</si>
  <si>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</si>
  <si>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</si>
  <si>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</si>
  <si>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</si>
  <si>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</si>
  <si>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</si>
  <si>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</si>
  <si>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</si>
  <si>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</si>
  <si>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</si>
  <si>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</si>
  <si>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</si>
  <si>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</si>
  <si>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</si>
  <si>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</si>
  <si>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</si>
  <si>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</si>
  <si>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</si>
  <si>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</si>
  <si>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</si>
  <si>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</si>
  <si>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</si>
  <si>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</si>
  <si>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</si>
  <si>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</si>
  <si>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</si>
  <si>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</si>
  <si>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</si>
  <si>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</si>
  <si>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</si>
  <si>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</si>
  <si>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</si>
  <si>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</si>
  <si>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</si>
  <si>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</si>
  <si>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</si>
  <si>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</si>
  <si>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</si>
  <si>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</si>
  <si>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</si>
  <si>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</si>
  <si>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</si>
  <si>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</si>
  <si>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</si>
  <si>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</si>
  <si>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</si>
  <si>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</si>
  <si>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</si>
  <si>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</si>
  <si>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</si>
  <si>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</si>
  <si>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</si>
  <si>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</si>
  <si>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</si>
  <si>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</si>
  <si>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</si>
  <si>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</si>
  <si>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</si>
  <si>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</si>
  <si>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</si>
  <si>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</si>
  <si>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</si>
  <si>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</si>
  <si>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</si>
  <si>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</si>
  <si>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</si>
  <si>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</si>
  <si>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</si>
  <si>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</si>
  <si>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</si>
  <si>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</si>
  <si>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</si>
  <si>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</si>
  <si>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</si>
  <si>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</si>
  <si>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</si>
  <si>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</si>
  <si>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</si>
  <si>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</si>
  <si>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</si>
  <si>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</si>
  <si>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</si>
  <si>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</si>
  <si>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</si>
  <si>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</si>
  <si>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</si>
  <si>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</si>
  <si>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</si>
  <si>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</si>
  <si>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</si>
  <si>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</si>
  <si>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</si>
  <si>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</si>
  <si>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</si>
  <si>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</si>
  <si>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</si>
  <si>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</si>
  <si>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</si>
  <si>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</si>
  <si>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</si>
  <si>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</si>
  <si>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</si>
  <si>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</si>
  <si>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</si>
  <si>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</si>
  <si>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</si>
  <si>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</si>
  <si>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</si>
  <si>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</si>
  <si>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</si>
  <si>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</si>
  <si>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</si>
  <si>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</si>
  <si>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</si>
  <si>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</si>
  <si>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</si>
  <si>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</si>
  <si>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</si>
  <si>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</si>
  <si>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</si>
  <si>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</si>
  <si>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</si>
  <si>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</si>
  <si>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</si>
  <si>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</si>
  <si>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</si>
  <si>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</si>
  <si>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</si>
  <si>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</si>
  <si>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</si>
  <si>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</si>
  <si>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</si>
  <si>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</si>
  <si>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</si>
  <si>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</si>
  <si>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</si>
  <si>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</si>
  <si>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</si>
  <si>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</si>
  <si>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</si>
  <si>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</si>
  <si>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</si>
  <si>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</si>
  <si>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</si>
  <si>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</si>
  <si>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</si>
  <si>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</si>
  <si>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</si>
  <si>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</si>
  <si>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</si>
  <si>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</si>
  <si>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</si>
  <si>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</si>
  <si>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</si>
  <si>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</si>
  <si>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</si>
  <si>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</si>
  <si>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</si>
  <si>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</si>
  <si>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</si>
  <si>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</si>
  <si>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</si>
  <si>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</si>
  <si>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</si>
  <si>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</si>
  <si>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</si>
  <si>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</si>
  <si>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</si>
  <si>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</si>
  <si>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</si>
  <si>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</si>
  <si>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</si>
  <si>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</si>
  <si>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</si>
  <si>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</si>
  <si>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</si>
  <si>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</si>
  <si>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</si>
  <si>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</si>
  <si>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</si>
  <si>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</si>
  <si>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</si>
  <si>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</si>
  <si>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</si>
  <si>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</si>
  <si>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</si>
  <si>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</si>
  <si>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</si>
  <si>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</si>
  <si>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</si>
  <si>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</si>
  <si>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</si>
  <si>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</si>
  <si>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</si>
  <si>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</si>
  <si>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</si>
  <si>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</si>
  <si>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</si>
  <si>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</si>
  <si>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</si>
  <si>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</si>
  <si>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</si>
  <si>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</si>
  <si>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</si>
  <si>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</si>
  <si>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</si>
  <si>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</si>
  <si>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</si>
  <si>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</si>
  <si>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</si>
  <si>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</si>
  <si>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</si>
  <si>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</si>
  <si>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</si>
  <si>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</si>
  <si>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</si>
  <si>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</si>
  <si>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</si>
  <si>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</si>
  <si>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</si>
  <si>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</si>
  <si>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</si>
  <si>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</si>
  <si>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</si>
  <si>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</si>
  <si>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</si>
  <si>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</si>
  <si>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</si>
  <si>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</si>
  <si>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</si>
  <si>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</si>
  <si>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</si>
  <si>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</si>
  <si>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</si>
  <si>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</si>
  <si>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</si>
  <si>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</si>
  <si>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</si>
  <si>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</si>
  <si>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</si>
  <si>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</si>
  <si>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</si>
  <si>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</si>
  <si>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</si>
  <si>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</si>
  <si>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</si>
  <si>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</si>
  <si>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</si>
  <si>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</si>
  <si>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</si>
  <si>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</si>
  <si>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</si>
  <si>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</si>
  <si>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</si>
  <si>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</si>
  <si>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</si>
  <si>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</si>
  <si>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</si>
  <si>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</si>
  <si>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</si>
  <si>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</si>
  <si>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</si>
  <si>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</si>
  <si>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</si>
  <si>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</si>
  <si>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</si>
  <si>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</si>
  <si>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</si>
  <si>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</si>
  <si>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</si>
  <si>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</si>
  <si>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</si>
  <si>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</si>
  <si>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</si>
  <si>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</si>
  <si>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</si>
  <si>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</si>
  <si>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</si>
  <si>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</si>
  <si>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</si>
  <si>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</si>
  <si>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</si>
  <si>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</si>
  <si>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</si>
  <si>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</si>
  <si>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</si>
  <si>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</si>
  <si>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</si>
  <si>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</si>
  <si>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</si>
  <si>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</si>
  <si>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</si>
  <si>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</si>
  <si>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</si>
  <si>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</si>
  <si>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</si>
  <si>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</si>
  <si>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</si>
  <si>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</si>
  <si>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</si>
  <si>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</si>
  <si>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</si>
  <si>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</si>
  <si>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</si>
  <si>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</si>
  <si>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</si>
  <si>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</si>
  <si>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</si>
  <si>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</si>
  <si>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</si>
  <si>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</si>
  <si>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</si>
  <si>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</si>
  <si>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</si>
  <si>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</si>
  <si>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</si>
  <si>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</si>
  <si>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</si>
  <si>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</si>
  <si>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</si>
  <si>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</si>
  <si>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</si>
  <si>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</si>
  <si>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</si>
  <si>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</si>
  <si>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</si>
  <si>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</si>
  <si>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</si>
  <si>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</si>
  <si>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</si>
  <si>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</si>
  <si>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</si>
  <si>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</si>
  <si>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</si>
  <si>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</si>
  <si>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</si>
  <si>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</si>
  <si>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</si>
  <si>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</si>
  <si>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</si>
  <si>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</si>
  <si>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</si>
  <si>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</si>
  <si>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</si>
  <si>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</si>
  <si>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</si>
  <si>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</si>
  <si>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</si>
  <si>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</si>
  <si>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</si>
  <si>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</si>
  <si>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</si>
  <si>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</si>
  <si>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</si>
  <si>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</si>
  <si>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</si>
  <si>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</si>
  <si>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</si>
  <si>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</si>
  <si>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</si>
  <si>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</si>
  <si>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</si>
  <si>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</si>
  <si>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</si>
  <si>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</si>
  <si>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</si>
  <si>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</si>
  <si>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</si>
  <si>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</si>
  <si>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</si>
  <si>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</si>
  <si>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</si>
  <si>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</si>
  <si>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</si>
  <si>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</si>
  <si>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</si>
  <si>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</si>
  <si>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</si>
  <si>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</si>
  <si>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</si>
  <si>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</si>
  <si>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</si>
  <si>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</si>
  <si>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</si>
  <si>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</si>
  <si>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</si>
  <si>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</si>
  <si>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</si>
  <si>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</si>
  <si>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</si>
  <si>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</si>
  <si>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</si>
  <si>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</si>
  <si>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</si>
  <si>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</si>
  <si>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</si>
  <si>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</si>
  <si>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</si>
  <si>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</si>
  <si>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</si>
  <si>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</si>
  <si>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</si>
  <si>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</si>
  <si>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</si>
  <si>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</si>
  <si>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</si>
  <si>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</si>
  <si>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</si>
  <si>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</si>
  <si>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</si>
  <si>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</si>
  <si>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</si>
  <si>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</si>
  <si>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</si>
  <si>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</si>
  <si>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</si>
  <si>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</si>
  <si>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</si>
  <si>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</si>
  <si>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</si>
  <si>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</si>
  <si>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</si>
  <si>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</si>
  <si>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</si>
  <si>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</si>
  <si>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</si>
  <si>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</si>
  <si>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</si>
  <si>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</si>
  <si>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</si>
  <si>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</si>
  <si>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</si>
  <si>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</si>
  <si>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</si>
  <si>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</si>
  <si>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</si>
  <si>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</si>
  <si>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</si>
  <si>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</si>
  <si>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</si>
  <si>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</si>
  <si>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</si>
  <si>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</si>
  <si>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</si>
  <si>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</si>
  <si>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</si>
  <si>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</si>
  <si>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</si>
  <si>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</si>
  <si>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</si>
  <si>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</si>
  <si>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</si>
  <si>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</si>
  <si>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</si>
  <si>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</si>
  <si>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</si>
  <si>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</si>
  <si>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</si>
  <si>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</si>
  <si>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</si>
  <si>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</si>
  <si>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</si>
  <si>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</si>
  <si>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</si>
  <si>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</si>
  <si>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</si>
  <si>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</si>
  <si>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</si>
  <si>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</si>
  <si>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</si>
  <si>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</si>
  <si>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</si>
  <si>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</si>
  <si>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</si>
  <si>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</si>
  <si>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</si>
  <si>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</si>
  <si>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</si>
  <si>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</si>
  <si>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</si>
  <si>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</si>
  <si>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</si>
  <si>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</si>
  <si>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</si>
  <si>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</si>
  <si>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</si>
  <si>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</si>
  <si>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</si>
  <si>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</si>
  <si>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</si>
  <si>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</si>
  <si>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</si>
  <si>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</si>
  <si>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</si>
  <si>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</si>
  <si>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</si>
  <si>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</si>
  <si>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</si>
  <si>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</si>
  <si>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</si>
  <si>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</si>
  <si>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</si>
  <si>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</si>
  <si>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</si>
  <si>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</si>
  <si>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</si>
  <si>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</si>
  <si>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</si>
  <si>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</si>
  <si>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</si>
  <si>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</si>
  <si>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</si>
  <si>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</si>
  <si>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</si>
  <si>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</si>
  <si>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</si>
  <si>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</si>
  <si>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</si>
  <si>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</si>
  <si>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</si>
  <si>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</si>
  <si>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</si>
  <si>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</si>
  <si>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</si>
  <si>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</si>
  <si>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</si>
  <si>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</si>
  <si>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</si>
  <si>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</si>
  <si>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</si>
  <si>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</si>
  <si>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</si>
  <si>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</si>
  <si>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</si>
  <si>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</si>
  <si>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</si>
  <si>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</si>
  <si>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</si>
  <si>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</si>
  <si>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</si>
  <si>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</si>
  <si>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</si>
  <si>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</si>
  <si>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</si>
  <si>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</si>
  <si>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</si>
  <si>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</si>
  <si>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</si>
  <si>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</si>
  <si>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</si>
  <si>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</si>
  <si>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</si>
  <si>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</si>
  <si>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</si>
  <si>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</si>
  <si>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</si>
  <si>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</si>
  <si>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</si>
  <si>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</si>
  <si>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</si>
  <si>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</si>
  <si>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</si>
  <si>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</si>
  <si>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</si>
  <si>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</si>
  <si>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</si>
  <si>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</si>
  <si>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</si>
  <si>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</si>
  <si>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</si>
  <si>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</si>
  <si>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</si>
  <si>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</si>
  <si>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</si>
  <si>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</si>
  <si>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</si>
  <si>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</si>
  <si>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</si>
  <si>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</si>
  <si>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</si>
  <si>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</si>
  <si>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</si>
  <si>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</si>
  <si>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</si>
  <si>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</si>
  <si>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</si>
  <si>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</si>
  <si>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</si>
  <si>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</si>
  <si>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</si>
  <si>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</si>
  <si>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</si>
  <si>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</si>
  <si>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</si>
  <si>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</si>
  <si>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</si>
  <si>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</si>
  <si>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</si>
  <si>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</si>
  <si>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</si>
  <si>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</si>
  <si>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</si>
  <si>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</si>
  <si>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</si>
  <si>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</si>
  <si>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</si>
  <si>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</si>
  <si>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</si>
  <si>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</si>
  <si>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</si>
  <si>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</si>
  <si>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</si>
  <si>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</si>
  <si>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</si>
  <si>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</si>
  <si>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</si>
  <si>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</si>
  <si>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</si>
  <si>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</si>
  <si>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</si>
  <si>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</si>
  <si>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</si>
  <si>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</si>
  <si>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</si>
  <si>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</si>
  <si>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</si>
  <si>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</si>
  <si>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</si>
  <si>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</si>
  <si>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</si>
  <si>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</si>
  <si>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</si>
  <si>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</si>
  <si>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</si>
  <si>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</si>
  <si>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</si>
  <si>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</si>
  <si>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</si>
  <si>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</si>
  <si>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</si>
  <si>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</si>
  <si>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</si>
  <si>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</si>
  <si>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</si>
  <si>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</si>
  <si>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</si>
  <si>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</si>
  <si>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</si>
  <si>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</si>
  <si>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</si>
  <si>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</si>
  <si>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</si>
  <si>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</si>
  <si>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</si>
  <si>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</si>
  <si>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</si>
  <si>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</si>
  <si>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</si>
  <si>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</si>
  <si>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</si>
  <si>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</si>
  <si>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</si>
  <si>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</si>
  <si>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</si>
  <si>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</si>
  <si>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</si>
  <si>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</si>
  <si>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</si>
  <si>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</si>
  <si>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</si>
  <si>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</si>
  <si>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</si>
  <si>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</si>
  <si>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</si>
  <si>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</si>
  <si>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</si>
  <si>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</si>
  <si>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</si>
  <si>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</si>
  <si>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</si>
  <si>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</si>
  <si>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</si>
  <si>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</si>
  <si>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</si>
  <si>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</si>
  <si>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</si>
  <si>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</si>
  <si>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</si>
  <si>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</si>
  <si>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</si>
  <si>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</si>
  <si>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</si>
  <si>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</si>
  <si>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</si>
  <si>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</si>
  <si>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</si>
  <si>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</si>
  <si>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</si>
  <si>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</si>
  <si>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</si>
  <si>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</si>
  <si>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</si>
  <si>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</si>
  <si>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</si>
  <si>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</si>
  <si>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</si>
  <si>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</si>
  <si>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</si>
  <si>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</si>
  <si>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</si>
  <si>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</si>
  <si>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</si>
  <si>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</si>
  <si>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</si>
  <si>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</si>
  <si>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</si>
  <si>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</si>
  <si>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</si>
  <si>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</si>
  <si>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</si>
  <si>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</si>
  <si>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</si>
  <si>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</si>
  <si>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</si>
  <si>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</si>
  <si>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</si>
  <si>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</si>
  <si>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</si>
  <si>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</si>
  <si>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</si>
  <si>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</si>
  <si>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</si>
  <si>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</si>
  <si>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</si>
  <si>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</si>
  <si>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</si>
  <si>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</si>
  <si>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</si>
  <si>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</si>
  <si>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</si>
  <si>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</si>
  <si>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</si>
  <si>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</si>
  <si>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</si>
  <si>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</si>
  <si>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</si>
  <si>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</si>
  <si>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</si>
  <si>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</si>
  <si>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</si>
  <si>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</si>
  <si>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</si>
  <si>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</si>
  <si>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</si>
  <si>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</si>
  <si>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</si>
  <si>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</si>
  <si>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</si>
  <si>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</si>
  <si>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</si>
  <si>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</si>
  <si>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</si>
  <si>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</si>
  <si>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</si>
  <si>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</si>
  <si>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</si>
  <si>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</si>
  <si>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</si>
  <si>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</si>
  <si>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</si>
  <si>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</si>
  <si>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</si>
  <si>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</si>
  <si>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</si>
  <si>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</si>
  <si>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</si>
  <si>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</si>
  <si>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</si>
  <si>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</si>
  <si>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</si>
  <si>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</si>
  <si>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</si>
  <si>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</si>
  <si>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</si>
  <si>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</si>
  <si>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</si>
  <si>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</si>
  <si>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</si>
  <si>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</si>
  <si>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</si>
  <si>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</si>
  <si>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</si>
  <si>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</si>
  <si>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</si>
  <si>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</si>
  <si>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</si>
  <si>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</si>
  <si>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</si>
  <si>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</si>
  <si>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</si>
  <si>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</si>
  <si>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</si>
  <si>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</si>
  <si>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</si>
  <si>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</si>
  <si>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</si>
  <si>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</si>
  <si>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</si>
  <si>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</si>
  <si>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</si>
  <si>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</si>
  <si>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</si>
  <si>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</si>
  <si>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</si>
  <si>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</si>
  <si>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</si>
  <si>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</si>
  <si>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</si>
  <si>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</si>
  <si>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</si>
  <si>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</si>
  <si>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</si>
  <si>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</si>
  <si>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</si>
  <si>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</si>
  <si>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</si>
  <si>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</si>
  <si>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</si>
  <si>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</si>
  <si>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</si>
  <si>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</si>
  <si>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</si>
  <si>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</si>
  <si>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</si>
  <si>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</si>
  <si>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</si>
  <si>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</si>
  <si>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</si>
  <si>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</si>
  <si>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</si>
  <si>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</si>
  <si>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</si>
  <si>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</si>
  <si>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</si>
  <si>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</si>
  <si>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</si>
  <si>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</si>
  <si>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</si>
  <si>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</si>
  <si>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</si>
  <si>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</si>
  <si>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</si>
  <si>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</si>
  <si>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</si>
  <si>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</si>
  <si>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</si>
  <si>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</si>
  <si>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</si>
  <si>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</si>
  <si>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</si>
  <si>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</si>
  <si>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</si>
  <si>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</si>
  <si>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</si>
  <si>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</si>
  <si>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</si>
  <si>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</si>
  <si>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</si>
  <si>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</si>
  <si>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</si>
  <si>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</si>
  <si>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</si>
  <si>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</si>
  <si>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</si>
  <si>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</si>
  <si>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</si>
  <si>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</si>
  <si>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</si>
  <si>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</si>
  <si>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</si>
  <si>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</si>
  <si>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</si>
  <si>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</si>
  <si>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</si>
  <si>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</si>
  <si>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</si>
  <si>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</si>
  <si>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</si>
  <si>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</si>
  <si>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</si>
  <si>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</si>
  <si>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</si>
  <si>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</si>
  <si>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</si>
  <si>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</si>
  <si>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</si>
  <si>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</si>
  <si>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</si>
  <si>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</si>
  <si>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</si>
  <si>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</si>
  <si>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</si>
  <si>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</si>
  <si>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</si>
  <si>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</si>
  <si>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</si>
  <si>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</si>
  <si>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</si>
  <si>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</si>
  <si>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</si>
  <si>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</si>
  <si>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</si>
  <si>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</si>
  <si>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</si>
  <si>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</si>
  <si>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</si>
  <si>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</si>
  <si>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</si>
  <si>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</si>
  <si>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</si>
  <si>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</si>
  <si>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</si>
  <si>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</si>
  <si>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</si>
  <si>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</si>
  <si>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</si>
  <si>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</si>
  <si>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</si>
  <si>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</si>
  <si>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</si>
  <si>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</si>
  <si>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</si>
  <si>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</si>
  <si>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</si>
  <si>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</si>
  <si>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</si>
  <si>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</si>
  <si>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</si>
  <si>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</si>
  <si>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</si>
  <si>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</si>
  <si>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</si>
  <si>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</si>
  <si>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</si>
  <si>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</si>
  <si>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</si>
  <si>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</si>
  <si>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</si>
  <si>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</si>
  <si>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</si>
  <si>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</si>
  <si>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</si>
  <si>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</si>
  <si>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</si>
  <si>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</si>
  <si>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</si>
  <si>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</si>
  <si>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</si>
  <si>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</si>
  <si>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</si>
  <si>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</si>
  <si>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</si>
  <si>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</si>
  <si>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</si>
  <si>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</si>
  <si>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</si>
  <si>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</si>
  <si>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</si>
  <si>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</si>
  <si>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</si>
  <si>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</si>
  <si>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</si>
  <si>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</si>
  <si>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</si>
  <si>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</si>
  <si>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</si>
  <si>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</si>
  <si>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</si>
  <si>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</si>
  <si>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</si>
  <si>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</si>
  <si>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</si>
  <si>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</si>
  <si>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</si>
  <si>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</si>
  <si>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</si>
  <si>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</si>
  <si>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</si>
  <si>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</si>
  <si>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</si>
  <si>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</si>
  <si>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</si>
  <si>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</si>
  <si>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</si>
  <si>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</si>
  <si>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</si>
  <si>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</si>
  <si>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</si>
  <si>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</si>
  <si>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</si>
  <si>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</si>
  <si>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</si>
  <si>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</si>
  <si>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</si>
  <si>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</si>
  <si>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</si>
  <si>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</si>
  <si>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</si>
  <si>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</si>
  <si>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</si>
  <si>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</si>
  <si>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</si>
  <si>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</si>
  <si>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</si>
  <si>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</si>
  <si>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</si>
  <si>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</si>
  <si>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</si>
  <si>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</si>
  <si>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</si>
  <si>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</si>
  <si>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</si>
  <si>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</si>
  <si>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</si>
  <si>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</si>
  <si>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</si>
  <si>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</si>
  <si>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</si>
  <si>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</si>
  <si>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</si>
  <si>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</si>
  <si>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</si>
  <si>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</si>
  <si>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</si>
  <si>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</si>
  <si>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</si>
  <si>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</si>
  <si>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</si>
  <si>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</si>
  <si>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</si>
  <si>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</si>
  <si>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</si>
  <si>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</si>
  <si>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</si>
  <si>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</si>
  <si>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</si>
  <si>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</si>
  <si>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</si>
  <si>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</si>
  <si>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</si>
  <si>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</si>
  <si>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</si>
  <si>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</si>
  <si>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</si>
  <si>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</si>
  <si>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</si>
  <si>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</si>
  <si>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</si>
  <si>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</si>
  <si>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</si>
  <si>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</si>
  <si>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</si>
  <si>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</si>
  <si>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</si>
  <si>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</si>
  <si>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</si>
  <si>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</si>
  <si>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</si>
  <si>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</si>
  <si>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</si>
  <si>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</si>
  <si>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</si>
  <si>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</si>
  <si>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</si>
  <si>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</si>
  <si>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</si>
  <si>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</si>
  <si>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</si>
  <si>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</si>
  <si>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</si>
  <si>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</si>
  <si>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</si>
  <si>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</si>
  <si>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</si>
  <si>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</si>
  <si>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</si>
  <si>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</si>
  <si>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</si>
  <si>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</si>
  <si>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</si>
  <si>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</si>
  <si>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</si>
  <si>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</si>
  <si>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</si>
  <si>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</si>
  <si>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</si>
  <si>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</si>
  <si>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</si>
  <si>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</si>
  <si>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</si>
  <si>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</si>
  <si>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</si>
  <si>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</si>
  <si>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</si>
  <si>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</si>
  <si>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</si>
  <si>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</si>
  <si>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</si>
  <si>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</si>
  <si>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</si>
  <si>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</si>
  <si>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</si>
  <si>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</si>
  <si>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</si>
  <si>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</si>
  <si>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</si>
  <si>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</si>
  <si>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</si>
  <si>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</si>
  <si>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</si>
  <si>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</si>
  <si>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</si>
  <si>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</si>
  <si>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</si>
  <si>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</si>
  <si>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</si>
  <si>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</si>
  <si>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</si>
  <si>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</si>
  <si>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</si>
  <si>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</si>
  <si>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</si>
  <si>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</si>
  <si>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</si>
  <si>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</si>
  <si>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</si>
  <si>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</si>
  <si>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</si>
  <si>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</si>
  <si>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</si>
  <si>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</si>
  <si>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</si>
  <si>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</si>
  <si>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</si>
  <si>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</si>
  <si>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</si>
  <si>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</si>
  <si>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</si>
  <si>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</si>
  <si>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</si>
  <si>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</si>
  <si>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</si>
  <si>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</si>
  <si>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</si>
  <si>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</si>
  <si>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</si>
  <si>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</si>
  <si>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</si>
  <si>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</si>
  <si>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</si>
  <si>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</si>
  <si>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</si>
  <si>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</si>
  <si>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</si>
  <si>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</si>
  <si>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</si>
  <si>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</si>
  <si>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</si>
  <si>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</si>
  <si>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</si>
  <si>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</si>
  <si>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</si>
  <si>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</si>
  <si>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</si>
  <si>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</si>
  <si>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</si>
  <si>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</si>
  <si>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</si>
  <si>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</si>
  <si>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</si>
  <si>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</si>
  <si>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</si>
  <si>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</si>
  <si>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</si>
  <si>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</si>
  <si>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</si>
  <si>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</si>
  <si>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</si>
  <si>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</si>
  <si>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</si>
  <si>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</si>
  <si>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</si>
  <si>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</si>
  <si>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</si>
  <si>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</si>
  <si>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</si>
  <si>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</si>
  <si>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</si>
  <si>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</si>
  <si>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</si>
  <si>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</si>
  <si>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</si>
  <si>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</si>
  <si>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</si>
  <si>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</si>
  <si>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</si>
  <si>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</si>
  <si>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</si>
  <si>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</si>
  <si>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</si>
  <si>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</si>
  <si>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</si>
  <si>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</si>
  <si>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</si>
  <si>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</si>
  <si>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</si>
  <si>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</si>
  <si>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</si>
  <si>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</si>
  <si>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</si>
  <si>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</si>
  <si>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</si>
  <si>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</si>
  <si>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</si>
  <si>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</si>
  <si>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</si>
  <si>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</si>
  <si>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</si>
  <si>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</si>
  <si>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</si>
  <si>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</si>
  <si>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</si>
  <si>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</si>
  <si>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</si>
  <si>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</si>
  <si>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</si>
  <si>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</si>
  <si>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</si>
  <si>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</si>
  <si>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</si>
  <si>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</si>
  <si>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</si>
  <si>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</si>
  <si>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</si>
  <si>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</si>
  <si>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</si>
  <si>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</si>
  <si>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</si>
  <si>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</si>
  <si>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</si>
  <si>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</si>
  <si>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</si>
  <si>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</si>
  <si>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</si>
  <si>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</si>
  <si>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</si>
  <si>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</si>
  <si>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</si>
  <si>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</si>
  <si>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</si>
  <si>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</si>
  <si>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</si>
  <si>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</si>
  <si>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</si>
  <si>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</si>
  <si>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</si>
  <si>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</si>
  <si>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</si>
  <si>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</si>
  <si>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</si>
  <si>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</si>
  <si>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</si>
  <si>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</si>
  <si>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</si>
  <si>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</si>
  <si>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</si>
  <si>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</si>
  <si>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</si>
  <si>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</si>
  <si>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</si>
  <si>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</si>
  <si>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</si>
  <si>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</si>
  <si>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</si>
  <si>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</si>
  <si>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</si>
  <si>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</si>
  <si>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</si>
  <si>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</si>
  <si>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</si>
  <si>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</si>
  <si>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</si>
  <si>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</si>
  <si>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</si>
  <si>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</si>
  <si>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</si>
  <si>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</si>
  <si>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</si>
  <si>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</si>
  <si>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</si>
  <si>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</si>
  <si>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</si>
  <si>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</si>
  <si>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</si>
  <si>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</si>
  <si>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</si>
  <si>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</si>
  <si>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</si>
  <si>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</si>
  <si>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</si>
  <si>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</si>
  <si>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</si>
  <si>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</si>
  <si>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</si>
  <si>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</si>
  <si>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</si>
  <si>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</si>
  <si>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</si>
  <si>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</si>
  <si>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</si>
  <si>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</si>
  <si>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</si>
  <si>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</si>
  <si>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</si>
  <si>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</si>
  <si>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</si>
  <si>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</si>
  <si>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</si>
  <si>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</si>
  <si>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</si>
  <si>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</si>
  <si>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</si>
  <si>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</si>
  <si>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</si>
  <si>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</si>
  <si>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</si>
  <si>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</si>
  <si>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</si>
  <si>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</si>
  <si>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</si>
  <si>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</si>
  <si>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</si>
  <si>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</si>
  <si>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</si>
  <si>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</si>
  <si>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</si>
  <si>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</si>
  <si>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</si>
  <si>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</si>
  <si>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</si>
  <si>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</si>
  <si>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</si>
  <si>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</si>
  <si>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</si>
  <si>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</si>
  <si>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</si>
  <si>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</si>
  <si>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</si>
  <si>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</si>
  <si>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</si>
  <si>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</si>
  <si>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</si>
  <si>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</si>
  <si>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</si>
  <si>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</si>
  <si>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</si>
  <si>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</si>
  <si>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</si>
  <si>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</si>
  <si>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</si>
  <si>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</si>
  <si>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</si>
  <si>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</si>
  <si>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</si>
  <si>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</si>
  <si>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</si>
  <si>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</si>
  <si>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</si>
  <si>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</si>
  <si>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</si>
  <si>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</si>
  <si>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</si>
  <si>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</si>
  <si>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</si>
  <si>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</si>
  <si>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</si>
  <si>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</si>
  <si>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</si>
  <si>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</si>
  <si>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</si>
  <si>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</si>
  <si>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</si>
  <si>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</si>
  <si>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</si>
  <si>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</si>
  <si>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</si>
  <si>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</si>
  <si>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</si>
  <si>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</si>
  <si>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</si>
  <si>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</si>
  <si>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</si>
  <si>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</si>
  <si>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</si>
  <si>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</si>
  <si>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</si>
  <si>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</si>
  <si>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</si>
  <si>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</si>
  <si>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</si>
  <si>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</si>
  <si>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</si>
  <si>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</si>
  <si>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</si>
  <si>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</si>
  <si>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</si>
  <si>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</si>
  <si>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</si>
  <si>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</si>
  <si>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</si>
  <si>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</si>
  <si>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</si>
  <si>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</si>
  <si>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</si>
  <si>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</si>
  <si>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</si>
  <si>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</si>
  <si>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</si>
  <si>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</si>
  <si>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</si>
  <si>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</si>
  <si>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</si>
  <si>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</si>
  <si>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</si>
  <si>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</si>
  <si>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</si>
  <si>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</si>
  <si>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</si>
  <si>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</si>
  <si>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</si>
  <si>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</si>
  <si>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</si>
  <si>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</si>
  <si>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</si>
  <si>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</si>
  <si>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</si>
  <si>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</si>
  <si>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</si>
  <si>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</si>
  <si>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</si>
  <si>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</si>
  <si>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</si>
  <si>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</si>
  <si>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</si>
  <si>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</si>
  <si>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</si>
  <si>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</si>
  <si>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</si>
  <si>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</si>
  <si>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</si>
  <si>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</si>
  <si>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</si>
  <si>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</si>
  <si>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</si>
  <si>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</si>
  <si>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</si>
  <si>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</si>
  <si>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</si>
  <si>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</si>
  <si>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</si>
  <si>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</si>
  <si>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</si>
  <si>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</si>
  <si>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</si>
  <si>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</si>
  <si>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</si>
  <si>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</si>
  <si>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</si>
  <si>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</si>
  <si>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</si>
  <si>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</si>
  <si>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</si>
  <si>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</si>
  <si>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</si>
  <si>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</si>
  <si>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</si>
  <si>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</si>
  <si>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</si>
  <si>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</si>
  <si>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</si>
  <si>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</si>
  <si>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</si>
  <si>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</si>
  <si>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</si>
  <si>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</si>
  <si>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</si>
  <si>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</si>
  <si>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</si>
  <si>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</si>
  <si>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</si>
  <si>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</si>
  <si>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</si>
  <si>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</si>
  <si>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</si>
  <si>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</si>
  <si>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</si>
  <si>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</si>
  <si>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</si>
  <si>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</si>
  <si>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</si>
  <si>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</si>
  <si>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</si>
  <si>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</si>
  <si>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</si>
  <si>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</si>
  <si>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</si>
  <si>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</si>
  <si>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</si>
  <si>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</si>
  <si>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</si>
  <si>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</si>
  <si>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</si>
  <si>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</si>
  <si>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</si>
  <si>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</si>
  <si>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</si>
  <si>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</si>
  <si>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</si>
  <si>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</si>
  <si>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</si>
  <si>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</si>
  <si>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</si>
  <si>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</si>
  <si>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</si>
  <si>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</si>
  <si>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</si>
  <si>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</si>
  <si>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</si>
  <si>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</si>
  <si>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</si>
  <si>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</si>
  <si>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</si>
  <si>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</si>
  <si>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</si>
  <si>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</si>
  <si>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</si>
  <si>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</si>
  <si>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</si>
  <si>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</si>
  <si>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</si>
  <si>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</si>
  <si>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</si>
  <si>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</si>
  <si>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</si>
  <si>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</si>
  <si>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</si>
  <si>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</si>
  <si>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</si>
  <si>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</si>
  <si>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</si>
  <si>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</si>
  <si>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</si>
  <si>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</si>
  <si>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</si>
  <si>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</si>
  <si>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</si>
  <si>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</si>
  <si>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</si>
  <si>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</si>
  <si>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</si>
  <si>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</si>
  <si>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</si>
  <si>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</si>
  <si>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</si>
  <si>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</si>
  <si>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</si>
  <si>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</si>
  <si>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</si>
  <si>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</si>
  <si>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</si>
  <si>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</si>
  <si>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</si>
  <si>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</si>
  <si>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</si>
  <si>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</si>
  <si>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</si>
  <si>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</si>
  <si>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</si>
  <si>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</si>
  <si>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</si>
  <si>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</si>
  <si>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</si>
  <si>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</si>
  <si>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</si>
  <si>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</si>
  <si>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</si>
  <si>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</si>
  <si>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</si>
  <si>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</si>
  <si>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</si>
  <si>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</si>
  <si>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</si>
  <si>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</si>
  <si>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</si>
  <si>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</si>
  <si>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</si>
  <si>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</si>
  <si>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</si>
  <si>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</si>
  <si>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</si>
  <si>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</si>
  <si>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</si>
  <si>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</si>
  <si>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</si>
  <si>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</si>
  <si>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</si>
  <si>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</si>
  <si>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</si>
  <si>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</si>
  <si>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</si>
  <si>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</si>
  <si>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</si>
  <si>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</si>
  <si>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</si>
  <si>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</si>
  <si>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</si>
  <si>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</si>
  <si>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</si>
  <si>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</si>
  <si>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</si>
  <si>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</si>
  <si>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</si>
  <si>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</si>
  <si>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</si>
  <si>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</si>
  <si>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</si>
  <si>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</si>
  <si>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</si>
  <si>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</si>
  <si>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</si>
  <si>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</si>
  <si>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</si>
  <si>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</si>
  <si>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</si>
  <si>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</si>
  <si>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</si>
  <si>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</si>
  <si>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</si>
  <si>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</si>
  <si>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</si>
  <si>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</si>
  <si>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</si>
  <si>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</si>
  <si>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</si>
  <si>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</si>
  <si>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</si>
  <si>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</si>
  <si>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</si>
  <si>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</si>
  <si>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</si>
  <si>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</si>
  <si>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</si>
  <si>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</si>
  <si>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</si>
  <si>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</si>
  <si>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</si>
  <si>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</si>
  <si>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</si>
  <si>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</si>
  <si>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</si>
  <si>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</si>
  <si>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</si>
  <si>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</si>
  <si>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</si>
  <si>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</si>
  <si>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</si>
  <si>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</si>
  <si>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</si>
  <si>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</si>
  <si>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</si>
  <si>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</si>
  <si>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</si>
  <si>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</si>
  <si>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</si>
  <si>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</si>
  <si>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</si>
  <si>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</si>
  <si>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</si>
  <si>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</si>
  <si>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</si>
  <si>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</si>
  <si>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</si>
  <si>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</si>
  <si>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</si>
  <si>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</si>
  <si>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</si>
  <si>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</si>
  <si>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</si>
  <si>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</si>
  <si>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</si>
  <si>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</si>
  <si>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</si>
  <si>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</si>
  <si>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</si>
  <si>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</si>
  <si>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</si>
  <si>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</si>
  <si>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</si>
  <si>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</si>
  <si>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</si>
  <si>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</si>
  <si>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</si>
  <si>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</si>
  <si>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</si>
  <si>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</si>
  <si>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</si>
  <si>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</si>
  <si>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</si>
  <si>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</si>
  <si>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</si>
  <si>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</si>
  <si>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</si>
  <si>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</si>
  <si>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</si>
  <si>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</si>
  <si>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</si>
  <si>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</si>
  <si>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</si>
  <si>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</si>
  <si>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</si>
  <si>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</si>
  <si>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</si>
  <si>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</si>
  <si>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</si>
  <si>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</si>
  <si>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</si>
  <si>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</si>
  <si>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</si>
  <si>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</si>
  <si>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</si>
  <si>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</si>
  <si>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</si>
  <si>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</si>
  <si>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</si>
  <si>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</si>
  <si>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</si>
  <si>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</si>
  <si>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</si>
  <si>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</si>
  <si>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</si>
  <si>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</si>
  <si>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</si>
  <si>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</si>
  <si>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</si>
  <si>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</si>
  <si>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</si>
  <si>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</si>
  <si>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</si>
  <si>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</si>
  <si>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</si>
  <si>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</si>
  <si>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</si>
  <si>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</si>
  <si>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</si>
  <si>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</si>
  <si>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</si>
  <si>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</si>
  <si>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</si>
  <si>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</si>
  <si>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</si>
  <si>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</si>
  <si>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</si>
  <si>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</si>
  <si>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</si>
  <si>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</si>
  <si>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</si>
  <si>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</si>
  <si>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</si>
  <si>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</si>
  <si>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</si>
  <si>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</si>
  <si>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</si>
  <si>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</si>
  <si>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</si>
  <si>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</si>
  <si>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</si>
  <si>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</si>
  <si>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</si>
  <si>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</si>
  <si>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</si>
  <si>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</si>
  <si>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</si>
  <si>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</si>
  <si>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</si>
  <si>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</si>
  <si>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</si>
  <si>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</si>
  <si>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</si>
  <si>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</si>
  <si>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</si>
  <si>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</si>
  <si>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</si>
  <si>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</si>
  <si>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</si>
  <si>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</si>
  <si>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</si>
  <si>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</si>
  <si>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</si>
  <si>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</si>
  <si>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</si>
  <si>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</si>
  <si>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</si>
  <si>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</si>
  <si>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</si>
  <si>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</si>
  <si>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</si>
  <si>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</si>
  <si>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</si>
  <si>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</si>
  <si>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</si>
  <si>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</si>
  <si>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</si>
  <si>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</si>
  <si>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</si>
  <si>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</si>
  <si>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</si>
  <si>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</si>
  <si>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</si>
  <si>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</si>
  <si>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</si>
  <si>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</si>
  <si>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</si>
  <si>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</si>
  <si>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</si>
  <si>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</si>
  <si>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</si>
  <si>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</si>
  <si>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</si>
  <si>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</si>
  <si>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</si>
  <si>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</si>
  <si>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</si>
  <si>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</si>
  <si>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</si>
  <si>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</si>
  <si>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</si>
  <si>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</si>
  <si>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</si>
  <si>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</si>
  <si>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</si>
  <si>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</si>
  <si>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</si>
  <si>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</si>
  <si>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</si>
  <si>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</si>
  <si>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</si>
  <si>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</si>
  <si>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</si>
  <si>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</si>
  <si>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</si>
  <si>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</si>
  <si>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</si>
  <si>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</si>
  <si>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</si>
  <si>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</si>
  <si>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</si>
  <si>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</si>
  <si>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</si>
  <si>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</si>
  <si>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</si>
  <si>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</si>
  <si>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</si>
  <si>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</si>
  <si>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</si>
  <si>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</si>
  <si>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</si>
  <si>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</si>
  <si>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</si>
  <si>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</si>
  <si>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</si>
  <si>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</si>
  <si>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</si>
  <si>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</si>
  <si>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</si>
  <si>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</si>
  <si>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</si>
  <si>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</si>
  <si>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</si>
  <si>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</si>
  <si>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</si>
  <si>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</si>
  <si>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</si>
  <si>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</si>
  <si>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</si>
  <si>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</si>
  <si>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</si>
  <si>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</si>
  <si>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</si>
  <si>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</si>
  <si>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</si>
  <si>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</si>
  <si>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</si>
  <si>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</si>
  <si>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</si>
  <si>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</si>
  <si>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</si>
  <si>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</si>
  <si>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</si>
  <si>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</si>
  <si>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</si>
  <si>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</si>
  <si>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</si>
  <si>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</si>
  <si>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</si>
  <si>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</si>
  <si>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</si>
  <si>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</si>
  <si>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</si>
  <si>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</si>
  <si>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</si>
  <si>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</si>
  <si>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</si>
  <si>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</si>
  <si>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</si>
  <si>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</si>
  <si>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</si>
  <si>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</si>
  <si>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</si>
  <si>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</si>
  <si>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</si>
  <si>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</si>
  <si>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</si>
  <si>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</si>
  <si>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</si>
  <si>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</si>
  <si>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</si>
  <si>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</si>
  <si>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</si>
  <si>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</si>
  <si>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</si>
  <si>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</si>
  <si>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</si>
  <si>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</si>
  <si>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</si>
  <si>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</si>
  <si>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</si>
  <si>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</si>
  <si>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</si>
  <si>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</si>
  <si>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</si>
  <si>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</si>
  <si>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</si>
  <si>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</si>
  <si>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</si>
  <si>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</si>
  <si>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</si>
  <si>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</si>
  <si>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</si>
  <si>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</si>
  <si>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</si>
  <si>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</si>
  <si>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</si>
  <si>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</si>
  <si>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</si>
  <si>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</si>
  <si>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</si>
  <si>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</si>
  <si>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</si>
  <si>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</si>
  <si>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</si>
  <si>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</si>
  <si>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</si>
  <si>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</si>
  <si>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</si>
  <si>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</si>
  <si>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</si>
  <si>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</si>
  <si>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</si>
  <si>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</si>
  <si>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</si>
  <si>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</si>
  <si>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</si>
  <si>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</si>
  <si>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</si>
  <si>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</si>
  <si>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</si>
  <si>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</si>
  <si>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</si>
  <si>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</si>
  <si>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</si>
  <si>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</si>
  <si>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</si>
  <si>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</si>
  <si>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</si>
  <si>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</si>
  <si>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</si>
  <si>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</si>
  <si>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</si>
  <si>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</si>
  <si>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</si>
  <si>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</si>
  <si>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</si>
  <si>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</si>
  <si>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</si>
  <si>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</si>
  <si>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</si>
  <si>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</si>
  <si>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</si>
  <si>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</si>
  <si>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</si>
  <si>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</si>
  <si>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</si>
  <si>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</si>
  <si>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</si>
  <si>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</si>
  <si>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</si>
  <si>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</si>
  <si>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</si>
  <si>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</si>
  <si>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</si>
  <si>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</si>
  <si>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</si>
  <si>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</si>
  <si>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</si>
  <si>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</si>
  <si>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</si>
  <si>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</si>
  <si>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</si>
  <si>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</si>
  <si>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</si>
  <si>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</si>
  <si>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</si>
  <si>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</si>
  <si>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</si>
  <si>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</si>
  <si>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</si>
  <si>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</si>
  <si>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</si>
  <si>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</si>
  <si>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</si>
  <si>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</si>
  <si>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</si>
  <si>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</si>
  <si>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</si>
  <si>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</si>
  <si>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</si>
  <si>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</si>
  <si>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</si>
  <si>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</si>
  <si>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</si>
  <si>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</si>
  <si>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</si>
  <si>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</si>
  <si>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</si>
  <si>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</si>
  <si>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</si>
  <si>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</si>
  <si>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</si>
  <si>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</si>
  <si>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</si>
  <si>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</si>
  <si>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</si>
  <si>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</si>
  <si>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</si>
  <si>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</si>
  <si>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</si>
  <si>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</si>
  <si>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</si>
  <si>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</si>
  <si>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</si>
  <si>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</si>
  <si>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</si>
  <si>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</si>
  <si>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</si>
  <si>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</si>
  <si>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</si>
  <si>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</si>
  <si>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</si>
  <si>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</si>
  <si>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</si>
  <si>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</si>
  <si>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</si>
  <si>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</si>
  <si>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</si>
  <si>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</si>
  <si>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</si>
  <si>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</si>
  <si>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</si>
  <si>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</si>
  <si>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</si>
  <si>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</si>
  <si>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</si>
  <si>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</si>
  <si>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</si>
  <si>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</si>
  <si>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</si>
  <si>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</si>
  <si>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</si>
  <si>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</si>
  <si>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</si>
  <si>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</si>
  <si>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</si>
  <si>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</si>
  <si>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</si>
  <si>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</si>
  <si>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</si>
  <si>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</si>
  <si>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</si>
  <si>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</si>
  <si>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</si>
  <si>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</si>
  <si>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</si>
  <si>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</si>
  <si>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</si>
  <si>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</si>
  <si>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</si>
  <si>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</si>
  <si>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</si>
  <si>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</si>
  <si>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</si>
  <si>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</si>
  <si>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</si>
  <si>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</si>
  <si>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</si>
  <si>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</si>
  <si>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</si>
  <si>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</si>
  <si>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</si>
  <si>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</si>
  <si>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</si>
  <si>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</si>
  <si>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</si>
  <si>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</si>
  <si>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</si>
  <si>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</si>
  <si>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</si>
  <si>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</si>
  <si>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</si>
  <si>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</si>
  <si>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</si>
  <si>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</si>
  <si>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</si>
  <si>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</si>
  <si>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</si>
  <si>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</si>
  <si>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</si>
  <si>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</si>
  <si>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</si>
  <si>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</si>
  <si>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</si>
  <si>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</si>
  <si>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</si>
  <si>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</si>
  <si>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</si>
  <si>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</si>
  <si>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</si>
  <si>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</si>
  <si>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</si>
  <si>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</si>
  <si>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</si>
  <si>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</si>
  <si>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</si>
  <si>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</si>
  <si>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</si>
  <si>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</si>
  <si>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</si>
  <si>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</si>
  <si>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</si>
  <si>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</si>
  <si>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</si>
  <si>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</si>
  <si>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</si>
  <si>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</si>
  <si>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</si>
  <si>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</si>
  <si>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</si>
  <si>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</si>
  <si>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</si>
  <si>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</si>
  <si>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</si>
  <si>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</si>
  <si>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</si>
  <si>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</si>
  <si>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</si>
  <si>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</si>
  <si>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</si>
  <si>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</si>
  <si>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</si>
  <si>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</si>
  <si>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</si>
  <si>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</si>
  <si>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</si>
  <si>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</si>
  <si>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</si>
  <si>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</si>
  <si>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</si>
  <si>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</si>
  <si>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</si>
  <si>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</si>
  <si>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</si>
  <si>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</si>
  <si>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</si>
  <si>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</si>
  <si>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</si>
  <si>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</si>
  <si>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</si>
  <si>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</si>
  <si>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</si>
  <si>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</si>
  <si>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</si>
  <si>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</si>
  <si>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</si>
  <si>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</si>
  <si>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</si>
  <si>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</si>
  <si>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</si>
  <si>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</si>
  <si>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</si>
  <si>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</si>
  <si>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</si>
  <si>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</si>
  <si>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</si>
  <si>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</si>
  <si>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</si>
  <si>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</si>
  <si>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</si>
  <si>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</si>
  <si>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</si>
  <si>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</si>
  <si>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</si>
  <si>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</si>
  <si>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</si>
  <si>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</si>
  <si>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</si>
  <si>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</si>
  <si>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</si>
  <si>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</si>
  <si>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</si>
  <si>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</si>
  <si>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</si>
  <si>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</si>
  <si>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</si>
  <si>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</si>
  <si>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</si>
  <si>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</si>
  <si>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</si>
  <si>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</si>
  <si>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</si>
  <si>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</si>
  <si>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</si>
  <si>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</si>
  <si>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</si>
  <si>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</si>
  <si>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</si>
  <si>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</si>
  <si>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</si>
  <si>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</si>
  <si>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</si>
  <si>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</si>
  <si>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</si>
  <si>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</si>
  <si>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</si>
  <si>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</si>
  <si>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</si>
  <si>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</si>
  <si>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</si>
  <si>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</si>
  <si>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</si>
  <si>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</si>
  <si>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</si>
  <si>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</si>
  <si>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</si>
  <si>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</si>
  <si>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</si>
  <si>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</si>
  <si>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</si>
  <si>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</si>
  <si>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</si>
  <si>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</si>
  <si>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</si>
  <si>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</si>
  <si>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</si>
  <si>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</si>
  <si>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</si>
  <si>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</si>
  <si>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</si>
  <si>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</si>
  <si>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</si>
  <si>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</si>
  <si>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</si>
  <si>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</si>
  <si>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</si>
  <si>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</si>
  <si>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</si>
  <si>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</si>
  <si>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</si>
  <si>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</si>
  <si>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</si>
  <si>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</si>
  <si>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</si>
  <si>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</si>
  <si>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</si>
  <si>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</si>
  <si>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</si>
  <si>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</si>
  <si>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</si>
  <si>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</si>
  <si>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</si>
  <si>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</si>
  <si>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</si>
  <si>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</si>
  <si>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</si>
  <si>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</si>
  <si>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</si>
  <si>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</si>
  <si>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</si>
  <si>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</si>
  <si>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</si>
  <si>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</si>
  <si>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</si>
  <si>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</si>
  <si>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</si>
  <si>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</si>
  <si>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</si>
  <si>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</si>
  <si>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</si>
  <si>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</si>
  <si>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</si>
  <si>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</si>
  <si>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</si>
  <si>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</si>
  <si>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</si>
  <si>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</si>
  <si>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</si>
  <si>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</si>
  <si>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</si>
  <si>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</si>
  <si>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</si>
  <si>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</si>
  <si>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</si>
  <si>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</si>
  <si>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</si>
  <si>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</si>
  <si>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</si>
  <si>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</si>
  <si>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</si>
  <si>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</si>
  <si>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</si>
  <si>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</si>
  <si>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</si>
  <si>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</si>
  <si>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</si>
  <si>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</si>
  <si>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</si>
  <si>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</si>
  <si>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</si>
  <si>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</si>
  <si>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</si>
  <si>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</si>
  <si>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</si>
  <si>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</si>
  <si>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</si>
  <si>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</si>
  <si>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</si>
  <si>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</si>
  <si>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</si>
  <si>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</si>
  <si>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</si>
  <si>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</si>
  <si>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</si>
  <si>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</si>
  <si>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</si>
  <si>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</si>
  <si>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</si>
  <si>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</si>
  <si>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</si>
  <si>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</si>
  <si>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</si>
  <si>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</si>
  <si>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</si>
  <si>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</si>
  <si>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</si>
  <si>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</si>
  <si>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</si>
  <si>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</si>
  <si>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</si>
  <si>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</si>
  <si>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</si>
  <si>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</si>
  <si>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</si>
  <si>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</si>
  <si>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</si>
  <si>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</si>
  <si>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</si>
  <si>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</si>
  <si>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</si>
  <si>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</si>
  <si>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</si>
  <si>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</si>
  <si>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</si>
  <si>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</si>
  <si>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</si>
  <si>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</si>
  <si>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</si>
  <si>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</si>
  <si>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</si>
  <si>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</si>
  <si>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</si>
  <si>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</si>
  <si>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</si>
  <si>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</si>
  <si>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</si>
  <si>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</si>
  <si>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</si>
  <si>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</si>
  <si>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</si>
  <si>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</si>
  <si>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</si>
  <si>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</si>
  <si>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</si>
  <si>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</si>
  <si>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</si>
  <si>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</si>
  <si>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</si>
  <si>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</si>
  <si>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</si>
  <si>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</si>
  <si>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</si>
  <si>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</si>
  <si>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</si>
  <si>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</si>
  <si>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</si>
  <si>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</si>
  <si>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</si>
  <si>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</si>
  <si>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</si>
  <si>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</si>
  <si>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</si>
  <si>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</si>
  <si>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</si>
  <si>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</si>
  <si>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</si>
  <si>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</si>
  <si>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</si>
  <si>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</si>
  <si>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</si>
  <si>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</si>
  <si>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</si>
  <si>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</si>
  <si>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</si>
  <si>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</si>
  <si>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</si>
  <si>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</si>
  <si>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</si>
  <si>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</si>
  <si>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</si>
  <si>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</si>
  <si>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</si>
  <si>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</si>
  <si>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</si>
  <si>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</si>
  <si>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</si>
  <si>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</si>
  <si>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</si>
  <si>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</si>
  <si>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</si>
  <si>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</si>
  <si>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</si>
  <si>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</si>
  <si>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</si>
  <si>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</si>
  <si>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</si>
  <si>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</si>
  <si>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</si>
  <si>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</si>
  <si>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</si>
  <si>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</si>
  <si>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</si>
  <si>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</si>
  <si>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</si>
  <si>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</si>
  <si>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</si>
  <si>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</si>
  <si>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</si>
  <si>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</si>
  <si>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</si>
  <si>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</si>
  <si>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</si>
  <si>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</si>
  <si>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</si>
  <si>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</si>
  <si>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</si>
  <si>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</si>
  <si>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</si>
  <si>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</si>
  <si>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</si>
  <si>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</si>
  <si>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</si>
  <si>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</si>
  <si>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</si>
  <si>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</si>
  <si>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</si>
  <si>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</si>
  <si>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</si>
  <si>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</si>
  <si>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</si>
  <si>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</si>
  <si>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</si>
  <si>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</si>
  <si>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</si>
  <si>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</si>
  <si>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</si>
  <si>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</si>
  <si>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</si>
  <si>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</si>
  <si>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</si>
  <si>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</si>
  <si>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</si>
  <si>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</si>
  <si>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</si>
  <si>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</si>
  <si>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</si>
  <si>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</si>
  <si>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</si>
  <si>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</si>
  <si>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</si>
  <si>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</si>
  <si>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</si>
  <si>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</si>
  <si>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</si>
  <si>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</si>
  <si>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</si>
  <si>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</si>
  <si>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</si>
  <si>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</si>
  <si>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</si>
  <si>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</si>
  <si>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</si>
  <si>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</si>
  <si>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</si>
  <si>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</si>
  <si>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</si>
  <si>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</si>
  <si>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</si>
  <si>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</si>
  <si>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</si>
  <si>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</si>
  <si>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</si>
  <si>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</si>
  <si>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</si>
  <si>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</si>
  <si>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</si>
  <si>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</si>
  <si>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</si>
  <si>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</si>
  <si>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</si>
  <si>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</si>
  <si>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</si>
  <si>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</si>
  <si>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</si>
  <si>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</si>
  <si>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</si>
  <si>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</si>
  <si>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</si>
  <si>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</si>
  <si>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</si>
  <si>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</si>
  <si>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</si>
  <si>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</si>
  <si>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</si>
  <si>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</si>
  <si>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</si>
  <si>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</si>
  <si>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</si>
  <si>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</si>
  <si>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</si>
  <si>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</si>
  <si>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</si>
  <si>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</si>
  <si>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</si>
  <si>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</si>
  <si>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</si>
  <si>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</si>
  <si>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</si>
  <si>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</si>
  <si>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</si>
  <si>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</si>
  <si>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</si>
  <si>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</si>
  <si>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</si>
  <si>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</si>
  <si>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</si>
  <si>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</si>
  <si>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</si>
  <si>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</si>
  <si>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</si>
  <si>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</si>
  <si>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</si>
  <si>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</si>
  <si>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</si>
  <si>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</si>
  <si>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</si>
  <si>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</si>
  <si>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</si>
  <si>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</si>
  <si>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</si>
  <si>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</si>
  <si>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</si>
  <si>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</si>
  <si>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</si>
  <si>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</si>
  <si>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</si>
  <si>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</si>
  <si>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</si>
  <si>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</si>
  <si>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</si>
  <si>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</si>
  <si>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</si>
  <si>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</si>
  <si>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</si>
  <si>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</si>
  <si>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</si>
  <si>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</si>
  <si>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</si>
  <si>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</si>
  <si>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</si>
  <si>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</si>
  <si>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</si>
  <si>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</si>
  <si>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</si>
  <si>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</si>
  <si>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</si>
  <si>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</si>
  <si>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</si>
  <si>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</si>
  <si>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</si>
  <si>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</si>
  <si>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</si>
  <si>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</si>
  <si>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</si>
  <si>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</si>
  <si>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</si>
  <si>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</si>
  <si>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</si>
  <si>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</si>
  <si>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</si>
  <si>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</si>
  <si>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</si>
  <si>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</si>
  <si>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</si>
  <si>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</si>
  <si>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</si>
  <si>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</si>
  <si>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</si>
  <si>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</si>
  <si>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</si>
  <si>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</si>
  <si>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</si>
  <si>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</si>
  <si>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</si>
  <si>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</si>
  <si>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</si>
  <si>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</si>
  <si>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</si>
  <si>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</si>
  <si>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</si>
  <si>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</si>
  <si>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</si>
  <si>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</si>
  <si>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</si>
  <si>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</si>
  <si>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</si>
  <si>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</si>
  <si>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</si>
  <si>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</si>
  <si>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</si>
  <si>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</si>
  <si>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</si>
  <si>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</si>
  <si>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</si>
  <si>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</si>
  <si>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</si>
  <si>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</si>
  <si>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</si>
  <si>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</si>
  <si>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</si>
  <si>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</si>
  <si>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</si>
  <si>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</si>
  <si>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</si>
  <si>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</si>
  <si>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</si>
  <si>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</si>
  <si>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</si>
  <si>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</si>
  <si>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</si>
  <si>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</si>
  <si>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</si>
  <si>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</si>
  <si>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</si>
  <si>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</si>
  <si>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</si>
  <si>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</si>
  <si>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</si>
  <si>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</si>
  <si>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</si>
  <si>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</si>
  <si>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</si>
  <si>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</si>
  <si>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</si>
  <si>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</si>
  <si>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</si>
  <si>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</si>
  <si>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</si>
  <si>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</si>
  <si>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</si>
  <si>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</si>
  <si>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</si>
  <si>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</si>
  <si>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</si>
  <si>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</si>
  <si>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</si>
  <si>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</si>
  <si>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</si>
  <si>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</si>
  <si>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</si>
  <si>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</si>
  <si>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</si>
  <si>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</si>
  <si>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</si>
  <si>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</si>
  <si>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</si>
  <si>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</si>
  <si>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</si>
  <si>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</si>
  <si>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</si>
  <si>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</si>
  <si>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</si>
  <si>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</si>
  <si>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</si>
  <si>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</si>
  <si>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</si>
  <si>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</si>
  <si>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</si>
  <si>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</si>
  <si>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</si>
  <si>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</si>
  <si>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</si>
  <si>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</si>
  <si>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</si>
  <si>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</si>
  <si>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</si>
  <si>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</si>
  <si>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</si>
  <si>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</si>
  <si>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</si>
  <si>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</si>
  <si>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</si>
  <si>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</si>
  <si>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</si>
  <si>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</si>
  <si>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</si>
  <si>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</si>
  <si>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</si>
  <si>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</si>
  <si>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</si>
  <si>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</si>
  <si>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</si>
  <si>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</si>
  <si>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</si>
  <si>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</si>
  <si>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</si>
  <si>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</si>
  <si>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</si>
  <si>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</si>
  <si>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</si>
  <si>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</si>
  <si>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</si>
  <si>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</si>
  <si>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</si>
  <si>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</si>
  <si>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</si>
  <si>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</si>
  <si>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</si>
  <si>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</si>
  <si>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</si>
  <si>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</si>
  <si>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</si>
  <si>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</si>
  <si>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</si>
  <si>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</si>
  <si>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</si>
  <si>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</si>
  <si>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</si>
  <si>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</si>
  <si>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</si>
  <si>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</si>
  <si>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</si>
  <si>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</si>
  <si>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</si>
  <si>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</si>
  <si>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</si>
  <si>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</si>
  <si>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</si>
  <si>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</si>
  <si>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</si>
  <si>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</si>
  <si>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</si>
  <si>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</si>
  <si>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</si>
  <si>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</si>
  <si>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</si>
  <si>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</si>
  <si>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</si>
  <si>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</si>
  <si>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</si>
  <si>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</si>
  <si>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</si>
  <si>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</si>
  <si>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</si>
  <si>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</si>
  <si>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</si>
  <si>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</si>
  <si>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</si>
  <si>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</si>
  <si>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</si>
  <si>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</si>
  <si>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</si>
  <si>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</si>
  <si>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</si>
  <si>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</si>
  <si>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</si>
  <si>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</si>
  <si>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</si>
  <si>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</si>
  <si>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</si>
  <si>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</si>
  <si>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</si>
  <si>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</si>
  <si>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</si>
  <si>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</si>
  <si>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</si>
  <si>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</si>
  <si>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</si>
  <si>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</si>
  <si>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</si>
  <si>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</si>
  <si>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</si>
  <si>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</si>
  <si>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</si>
  <si>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</si>
  <si>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</si>
  <si>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</si>
  <si>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</si>
  <si>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</si>
  <si>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</si>
  <si>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</si>
  <si>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</si>
  <si>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</si>
  <si>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</si>
  <si>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</si>
  <si>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</si>
  <si>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</si>
  <si>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</si>
  <si>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</si>
  <si>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</si>
  <si>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</si>
  <si>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</si>
  <si>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</si>
  <si>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</si>
  <si>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</si>
  <si>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</si>
  <si>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</si>
  <si>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</si>
  <si>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</si>
  <si>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</si>
  <si>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</si>
  <si>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</si>
  <si>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</si>
  <si>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</si>
  <si>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</si>
  <si>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</si>
  <si>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</si>
  <si>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</si>
  <si>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</si>
  <si>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</si>
  <si>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</si>
  <si>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</si>
  <si>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</si>
  <si>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</si>
  <si>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</si>
  <si>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</si>
  <si>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</si>
  <si>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</si>
  <si>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</si>
  <si>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</si>
  <si>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</si>
  <si>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</si>
  <si>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</si>
  <si>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</si>
  <si>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</si>
  <si>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</si>
  <si>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</si>
  <si>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</si>
  <si>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</si>
  <si>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</si>
  <si>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</si>
  <si>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</si>
  <si>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</si>
  <si>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</si>
  <si>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</si>
  <si>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</si>
  <si>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</si>
  <si>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</si>
  <si>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</si>
  <si>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</si>
  <si>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</si>
  <si>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</si>
  <si>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</si>
  <si>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</si>
  <si>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</si>
  <si>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</si>
  <si>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</si>
  <si>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</si>
  <si>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</si>
  <si>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</si>
  <si>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</si>
  <si>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</si>
  <si>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</si>
  <si>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</si>
  <si>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</si>
  <si>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</si>
  <si>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</si>
  <si>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</si>
  <si>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</si>
  <si>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</si>
  <si>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</si>
  <si>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</si>
  <si>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</si>
  <si>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</si>
  <si>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</si>
  <si>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</si>
  <si>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</si>
  <si>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</si>
  <si>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</si>
  <si>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</si>
  <si>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</si>
  <si>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</si>
  <si>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</si>
  <si>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</si>
  <si>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</si>
  <si>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</si>
  <si>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</si>
  <si>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</si>
  <si>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</si>
  <si>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</si>
  <si>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</si>
  <si>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</si>
  <si>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</si>
  <si>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</si>
  <si>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</si>
  <si>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</si>
  <si>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</si>
  <si>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</si>
  <si>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</si>
  <si>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</si>
  <si>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</si>
  <si>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</si>
  <si>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</si>
  <si>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</si>
  <si>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</si>
  <si>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</si>
  <si>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</si>
  <si>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</si>
  <si>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</si>
  <si>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</si>
  <si>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</si>
  <si>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</si>
  <si>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</si>
  <si>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</si>
  <si>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</si>
  <si>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</si>
  <si>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</si>
  <si>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</si>
  <si>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</si>
  <si>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</si>
  <si>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</si>
  <si>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</si>
  <si>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</si>
  <si>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</si>
  <si>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</si>
  <si>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</si>
  <si>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</si>
  <si>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</si>
  <si>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</si>
  <si>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</si>
  <si>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</si>
  <si>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</si>
  <si>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</si>
  <si>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</si>
  <si>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</si>
  <si>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</si>
  <si>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</si>
  <si>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</si>
  <si>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</si>
  <si>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</si>
  <si>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</si>
  <si>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</si>
  <si>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</si>
  <si>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</si>
  <si>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</si>
  <si>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</si>
  <si>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</si>
  <si>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</si>
  <si>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</si>
  <si>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</si>
  <si>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</si>
  <si>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</si>
  <si>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</si>
  <si>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</si>
  <si>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</si>
  <si>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</si>
  <si>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</si>
  <si>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</si>
  <si>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</si>
  <si>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</si>
  <si>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</si>
  <si>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</si>
  <si>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</si>
  <si>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</si>
  <si>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</si>
  <si>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</si>
  <si>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</si>
  <si>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</si>
  <si>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</si>
  <si>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</si>
  <si>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</si>
  <si>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</si>
  <si>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</si>
  <si>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</si>
  <si>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</si>
  <si>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</si>
  <si>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</si>
  <si>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</si>
  <si>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</si>
  <si>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</si>
  <si>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</si>
  <si>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</si>
  <si>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</si>
  <si>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</si>
  <si>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</si>
  <si>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</si>
  <si>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</si>
  <si>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</si>
  <si>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</si>
  <si>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</si>
  <si>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</si>
  <si>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</si>
  <si>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</si>
  <si>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</si>
  <si>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</si>
  <si>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</si>
  <si>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</si>
  <si>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</si>
  <si>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</si>
  <si>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</si>
  <si>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</si>
  <si>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</si>
  <si>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</si>
  <si>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</si>
  <si>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</si>
  <si>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</si>
  <si>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</si>
  <si>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</si>
  <si>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</si>
  <si>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</si>
  <si>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</si>
  <si>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</si>
  <si>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</si>
  <si>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</si>
  <si>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</si>
  <si>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</si>
  <si>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</si>
  <si>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</si>
  <si>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</si>
  <si>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</si>
  <si>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</si>
  <si>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</si>
  <si>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</si>
  <si>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</si>
  <si>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</si>
  <si>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</si>
  <si>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</si>
  <si>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</si>
  <si>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</si>
  <si>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</si>
  <si>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</si>
  <si>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</si>
  <si>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</si>
  <si>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</si>
  <si>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</si>
  <si>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</si>
  <si>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</si>
  <si>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</si>
  <si>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</si>
  <si>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</si>
  <si>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</si>
  <si>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</si>
  <si>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</si>
  <si>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</si>
  <si>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</si>
  <si>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</si>
  <si>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</si>
  <si>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</si>
  <si>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</si>
  <si>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</si>
  <si>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</si>
  <si>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</si>
  <si>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</si>
  <si>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</si>
  <si>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</si>
  <si>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</si>
  <si>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</si>
  <si>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</si>
  <si>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</si>
  <si>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</si>
  <si>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</si>
  <si>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</si>
  <si>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</si>
  <si>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</si>
  <si>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</si>
  <si>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</si>
  <si>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</si>
  <si>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</si>
  <si>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</si>
  <si>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</si>
  <si>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</si>
  <si>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</si>
  <si>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</si>
  <si>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</si>
  <si>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</si>
  <si>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</si>
  <si>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</si>
  <si>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</si>
  <si>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</si>
  <si>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</si>
  <si>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</si>
  <si>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</si>
  <si>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</si>
  <si>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</si>
  <si>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</si>
  <si>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</si>
  <si>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</si>
  <si>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</si>
  <si>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</si>
  <si>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</si>
  <si>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</si>
  <si>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</si>
  <si>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</si>
  <si>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</si>
  <si>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</si>
  <si>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</si>
  <si>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</si>
  <si>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</si>
  <si>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</si>
  <si>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</si>
  <si>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</si>
  <si>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</si>
  <si>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</si>
  <si>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</si>
  <si>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</si>
  <si>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</si>
  <si>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</si>
  <si>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</si>
  <si>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</si>
  <si>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</si>
  <si>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</si>
  <si>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</si>
  <si>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</si>
  <si>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</si>
  <si>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</si>
  <si>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</si>
  <si>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</si>
  <si>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</si>
  <si>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</si>
  <si>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</si>
  <si>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</si>
  <si>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</si>
  <si>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</si>
  <si>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</si>
  <si>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</si>
  <si>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</si>
  <si>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</si>
  <si>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</si>
  <si>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</si>
  <si>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</si>
  <si>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</si>
  <si>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</si>
  <si>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</si>
  <si>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</si>
  <si>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</si>
  <si>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</si>
  <si>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</si>
  <si>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</si>
  <si>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</si>
  <si>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</si>
  <si>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</si>
  <si>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</si>
  <si>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</si>
  <si>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</si>
  <si>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</si>
  <si>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</si>
  <si>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</si>
  <si>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</si>
  <si>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</si>
  <si>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</si>
  <si>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</si>
  <si>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</si>
  <si>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</si>
  <si>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</si>
  <si>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</si>
  <si>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</si>
  <si>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</si>
  <si>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</si>
  <si>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</si>
  <si>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</si>
  <si>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</si>
  <si>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</si>
  <si>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</si>
  <si>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</si>
  <si>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</si>
  <si>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</si>
  <si>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</si>
  <si>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</si>
  <si>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</si>
  <si>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</si>
  <si>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</si>
  <si>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</si>
  <si>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</si>
  <si>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</si>
  <si>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</si>
  <si>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</si>
  <si>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</si>
  <si>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</si>
  <si>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</si>
  <si>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</si>
  <si>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</si>
  <si>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</si>
  <si>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</si>
  <si>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</si>
  <si>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</si>
  <si>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</si>
  <si>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</si>
  <si>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</si>
  <si>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</si>
  <si>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</si>
  <si>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</si>
  <si>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</si>
  <si>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</si>
  <si>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</si>
  <si>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</si>
  <si>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</si>
  <si>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</si>
  <si>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</si>
  <si>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</si>
  <si>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</si>
  <si>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</si>
  <si>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</si>
  <si>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</si>
  <si>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</si>
  <si>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</si>
  <si>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</si>
  <si>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</si>
  <si>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</si>
  <si>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</si>
  <si>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</si>
  <si>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</si>
  <si>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</si>
  <si>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</si>
  <si>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</si>
  <si>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</si>
  <si>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</si>
  <si>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</si>
  <si>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</si>
  <si>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</si>
  <si>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</si>
  <si>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</si>
  <si>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</si>
  <si>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</si>
  <si>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</si>
  <si>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</si>
  <si>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</si>
  <si>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</si>
  <si>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</si>
  <si>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</si>
  <si>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</si>
  <si>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</si>
  <si>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</si>
  <si>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</si>
  <si>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</si>
  <si>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</si>
  <si>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</si>
  <si>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</si>
  <si>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</si>
  <si>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</si>
  <si>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</si>
  <si>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</si>
  <si>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</si>
  <si>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</si>
  <si>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</si>
  <si>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</si>
  <si>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</si>
  <si>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</si>
  <si>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</si>
  <si>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</si>
  <si>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</si>
  <si>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</si>
  <si>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</si>
  <si>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</si>
  <si>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</si>
  <si>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</si>
  <si>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</si>
  <si>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</si>
  <si>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</si>
  <si>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</si>
  <si>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</si>
  <si>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</si>
  <si>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</si>
  <si>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</si>
  <si>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</si>
  <si>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</si>
  <si>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</si>
  <si>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</si>
  <si>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</si>
  <si>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</si>
  <si>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</si>
  <si>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</si>
  <si>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</si>
  <si>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</si>
  <si>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</si>
  <si>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</si>
  <si>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</si>
  <si>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</si>
  <si>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</si>
  <si>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</si>
  <si>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</si>
  <si>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</si>
  <si>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</si>
  <si>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</si>
  <si>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</si>
  <si>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</si>
  <si>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</si>
  <si>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</si>
  <si>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</si>
  <si>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</si>
  <si>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</si>
  <si>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</si>
  <si>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</si>
  <si>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</si>
  <si>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</si>
  <si>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</si>
  <si>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</si>
  <si>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</si>
  <si>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</si>
  <si>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</si>
  <si>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</si>
  <si>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</si>
  <si>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</si>
  <si>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</si>
  <si>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</si>
  <si>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</si>
  <si>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</si>
  <si>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</si>
  <si>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</si>
  <si>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</si>
  <si>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</si>
  <si>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</si>
  <si>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</si>
  <si>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</si>
  <si>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</si>
  <si>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</si>
  <si>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</si>
  <si>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</si>
  <si>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</si>
  <si>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</si>
  <si>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</si>
  <si>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</si>
  <si>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</si>
  <si>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</si>
  <si>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</si>
  <si>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</si>
  <si>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</si>
  <si>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</si>
  <si>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</si>
  <si>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</si>
  <si>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</si>
  <si>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</si>
  <si>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</si>
  <si>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</si>
  <si>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</si>
  <si>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</si>
  <si>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</si>
  <si>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</si>
  <si>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</si>
  <si>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</si>
  <si>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</si>
  <si>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</si>
  <si>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</si>
  <si>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</si>
  <si>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</si>
  <si>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</si>
  <si>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</si>
  <si>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</si>
  <si>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</si>
  <si>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</si>
  <si>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</si>
  <si>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</si>
  <si>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</si>
  <si>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</si>
  <si>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</si>
  <si>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</si>
  <si>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</si>
  <si>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</si>
  <si>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</si>
  <si>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</si>
  <si>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</si>
  <si>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</si>
  <si>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</si>
  <si>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</si>
  <si>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</si>
  <si>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</si>
  <si>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</si>
  <si>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</si>
  <si>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</si>
  <si>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</si>
  <si>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</si>
  <si>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</si>
  <si>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</si>
  <si>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</si>
  <si>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</si>
  <si>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</si>
  <si>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</si>
  <si>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</si>
  <si>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</si>
  <si>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</si>
  <si>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</si>
  <si>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</si>
  <si>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</si>
  <si>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</si>
  <si>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</si>
  <si>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</si>
  <si>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</si>
  <si>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</si>
  <si>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</si>
  <si>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</si>
  <si>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</si>
  <si>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</si>
  <si>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</si>
  <si>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</si>
  <si>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</si>
  <si>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</si>
  <si>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</si>
  <si>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</si>
  <si>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</si>
  <si>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</si>
  <si>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</si>
  <si>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</si>
  <si>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</si>
  <si>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</si>
  <si>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</si>
  <si>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</si>
  <si>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</si>
  <si>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</si>
  <si>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</si>
  <si>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</si>
  <si>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</si>
  <si>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</si>
  <si>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</si>
  <si>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</si>
  <si>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</si>
  <si>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</si>
  <si>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</si>
  <si>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</si>
  <si>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</si>
  <si>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</si>
  <si>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</si>
  <si>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</si>
  <si>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</si>
  <si>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</si>
  <si>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</si>
  <si>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</si>
  <si>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</si>
  <si>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</si>
  <si>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</si>
  <si>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</si>
  <si>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</si>
  <si>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</si>
  <si>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</si>
  <si>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</si>
  <si>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</si>
  <si>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</si>
  <si>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</si>
  <si>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</si>
  <si>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</si>
  <si>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</si>
  <si>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</si>
  <si>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</si>
  <si>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</si>
  <si>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</si>
  <si>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</si>
  <si>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</si>
  <si>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</si>
  <si>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</si>
  <si>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</si>
  <si>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</si>
  <si>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</si>
  <si>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</si>
  <si>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</si>
  <si>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</si>
  <si>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</si>
  <si>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</si>
  <si>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</si>
  <si>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</si>
  <si>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</si>
  <si>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</si>
  <si>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</si>
  <si>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</si>
  <si>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</si>
  <si>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</si>
  <si>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</si>
  <si>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</si>
  <si>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</si>
  <si>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</si>
  <si>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</si>
  <si>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</si>
  <si>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</si>
  <si>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</si>
  <si>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</si>
  <si>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</si>
  <si>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</si>
  <si>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</si>
  <si>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</si>
  <si>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</si>
  <si>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</si>
  <si>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</si>
  <si>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</si>
  <si>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</si>
  <si>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</si>
  <si>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</si>
  <si>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</si>
  <si>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</si>
  <si>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</si>
  <si>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</si>
  <si>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</si>
  <si>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</si>
  <si>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</si>
  <si>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</si>
  <si>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</si>
  <si>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</si>
  <si>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</si>
  <si>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</si>
  <si>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</si>
  <si>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</si>
  <si>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</si>
  <si>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</si>
  <si>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</si>
  <si>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</si>
  <si>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</si>
  <si>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</si>
  <si>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</si>
  <si>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</si>
  <si>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</si>
  <si>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</si>
  <si>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</si>
  <si>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</si>
  <si>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</si>
  <si>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</si>
  <si>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</si>
  <si>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</si>
  <si>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</si>
  <si>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</si>
  <si>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</si>
  <si>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</si>
  <si>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</si>
  <si>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</si>
  <si>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</si>
  <si>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</si>
  <si>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</si>
  <si>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</si>
  <si>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</si>
  <si>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</si>
  <si>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</si>
  <si>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</si>
  <si>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</si>
  <si>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</si>
  <si>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</si>
  <si>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</si>
  <si>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</si>
  <si>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</si>
  <si>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</si>
  <si>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</si>
  <si>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</si>
  <si>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</si>
  <si>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</si>
  <si>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</si>
  <si>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</si>
  <si>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</si>
  <si>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</si>
  <si>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</si>
  <si>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</si>
  <si>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</si>
  <si>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</si>
  <si>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</si>
  <si>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</si>
  <si>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</si>
  <si>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</si>
  <si>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</si>
  <si>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</si>
  <si>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</si>
  <si>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</si>
  <si>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</si>
  <si>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</si>
  <si>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</si>
  <si>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</si>
  <si>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</si>
  <si>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</si>
  <si>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</si>
  <si>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</si>
  <si>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</si>
  <si>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</si>
  <si>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</si>
  <si>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</si>
  <si>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</si>
  <si>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</si>
  <si>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</si>
  <si>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</si>
  <si>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</si>
  <si>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</si>
  <si>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</si>
  <si>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</si>
  <si>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</si>
  <si>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</si>
  <si>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</si>
  <si>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</si>
  <si>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</si>
  <si>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</si>
  <si>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</si>
  <si>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</si>
  <si>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</si>
  <si>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</si>
  <si>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</si>
  <si>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</si>
  <si>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</si>
  <si>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</si>
  <si>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</si>
  <si>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</si>
  <si>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</si>
  <si>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</si>
  <si>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</si>
  <si>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</si>
  <si>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</si>
  <si>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</si>
  <si>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</si>
  <si>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</si>
  <si>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</si>
  <si>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</si>
  <si>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</si>
  <si>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</si>
  <si>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</si>
  <si>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</si>
  <si>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</si>
  <si>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</si>
  <si>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</si>
  <si>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</si>
  <si>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</si>
  <si>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</si>
  <si>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</si>
  <si>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</si>
  <si>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</si>
  <si>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</si>
  <si>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</si>
  <si>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</si>
  <si>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</si>
  <si>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</si>
  <si>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</si>
  <si>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</si>
  <si>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</si>
  <si>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</si>
  <si>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</si>
  <si>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</si>
  <si>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</si>
  <si>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</si>
  <si>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</si>
  <si>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</si>
  <si>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</si>
  <si>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</si>
  <si>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</si>
  <si>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</si>
  <si>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</si>
  <si>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</si>
  <si>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</si>
  <si>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</si>
  <si>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</si>
  <si>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</si>
  <si>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</si>
  <si>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</si>
  <si>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</si>
  <si>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</si>
  <si>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</si>
  <si>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</si>
  <si>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</si>
  <si>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</si>
  <si>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</si>
  <si>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</si>
  <si>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</si>
  <si>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</si>
  <si>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</si>
  <si>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</si>
  <si>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</si>
  <si>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</si>
  <si>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</si>
  <si>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</si>
  <si>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</si>
  <si>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</si>
  <si>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</si>
  <si>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</si>
  <si>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</si>
  <si>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</si>
  <si>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</si>
  <si>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</si>
  <si>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</si>
  <si>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</si>
  <si>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</si>
  <si>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</si>
  <si>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</si>
  <si>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</si>
  <si>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</si>
  <si>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</si>
  <si>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</si>
  <si>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</si>
  <si>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</si>
  <si>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</si>
  <si>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</si>
  <si>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</si>
  <si>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</si>
  <si>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</si>
  <si>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</si>
  <si>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</si>
  <si>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</si>
  <si>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</si>
  <si>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</si>
  <si>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</si>
  <si>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</si>
  <si>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</si>
  <si>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</si>
  <si>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</si>
  <si>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</si>
  <si>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</si>
  <si>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</si>
  <si>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</si>
  <si>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</si>
  <si>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</si>
  <si>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</si>
  <si>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</si>
  <si>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</si>
  <si>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</si>
  <si>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</si>
  <si>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</si>
  <si>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</si>
  <si>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</si>
  <si>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</si>
  <si>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</si>
  <si>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</si>
  <si>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</si>
  <si>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</si>
  <si>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</si>
  <si>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</si>
  <si>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</si>
  <si>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</si>
  <si>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</si>
  <si>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</si>
  <si>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</si>
  <si>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</si>
  <si>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</si>
  <si>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</si>
  <si>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</si>
  <si>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</si>
  <si>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</si>
  <si>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</si>
  <si>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</si>
  <si>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</si>
  <si>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</si>
  <si>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</si>
  <si>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</si>
  <si>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</si>
  <si>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</si>
  <si>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</si>
  <si>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</si>
  <si>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</si>
  <si>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</si>
  <si>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</si>
  <si>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</si>
  <si>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</si>
  <si>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</si>
  <si>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</si>
  <si>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</si>
  <si>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</si>
  <si>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</si>
  <si>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</si>
  <si>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</si>
  <si>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</si>
  <si>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</si>
  <si>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</si>
  <si>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</si>
  <si>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</si>
  <si>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</si>
  <si>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</si>
  <si>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</si>
  <si>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</si>
  <si>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</si>
  <si>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</si>
  <si>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</si>
  <si>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</si>
  <si>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</si>
  <si>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</si>
  <si>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</si>
  <si>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</si>
  <si>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</si>
  <si>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</si>
  <si>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</si>
  <si>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</si>
  <si>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</si>
  <si>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</si>
  <si>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</si>
  <si>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</si>
  <si>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</si>
  <si>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</si>
  <si>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</si>
  <si>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</si>
  <si>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</si>
  <si>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</si>
  <si>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</si>
  <si>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</si>
  <si>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</si>
  <si>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</si>
  <si>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</si>
  <si>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</si>
  <si>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</si>
  <si>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</si>
  <si>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</si>
  <si>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</si>
  <si>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</si>
  <si>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</si>
  <si>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</si>
  <si>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</si>
  <si>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</si>
  <si>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</si>
  <si>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</si>
  <si>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</si>
  <si>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</si>
  <si>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</si>
  <si>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</si>
  <si>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</si>
  <si>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</si>
  <si>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</si>
  <si>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</si>
  <si>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</si>
  <si>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</si>
  <si>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</si>
  <si>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</si>
  <si>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</si>
  <si>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</si>
  <si>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</si>
  <si>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</si>
  <si>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</si>
  <si>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</si>
  <si>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</si>
  <si>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</si>
  <si>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</si>
  <si>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</si>
  <si>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</si>
  <si>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</si>
  <si>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</si>
  <si>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</si>
  <si>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</si>
  <si>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</si>
  <si>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</si>
  <si>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</si>
  <si>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</si>
  <si>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</si>
  <si>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</si>
  <si>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</si>
  <si>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</si>
  <si>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</si>
  <si>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</si>
  <si>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</si>
  <si>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</si>
  <si>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</si>
  <si>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</si>
  <si>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</si>
  <si>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</si>
  <si>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</si>
  <si>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</si>
  <si>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</si>
  <si>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</si>
  <si>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</si>
  <si>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</si>
  <si>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</si>
  <si>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</si>
  <si>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</si>
  <si>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</si>
  <si>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</si>
  <si>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</si>
  <si>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</si>
  <si>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</si>
  <si>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</si>
  <si>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</si>
  <si>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</si>
  <si>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</si>
  <si>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</si>
  <si>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</si>
  <si>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</si>
  <si>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</si>
  <si>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</si>
  <si>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</si>
  <si>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</si>
  <si>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</si>
  <si>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</si>
  <si>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</si>
  <si>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</si>
  <si>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</si>
  <si>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</si>
  <si>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</si>
  <si>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</si>
  <si>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</si>
  <si>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</si>
  <si>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</si>
  <si>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</si>
  <si>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</si>
  <si>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</si>
  <si>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</si>
  <si>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</si>
  <si>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</si>
  <si>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</si>
  <si>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</si>
  <si>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</si>
  <si>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</si>
  <si>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</si>
  <si>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</si>
  <si>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</si>
  <si>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</si>
  <si>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</si>
  <si>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</si>
  <si>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</si>
  <si>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</si>
  <si>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</si>
  <si>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</si>
  <si>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</si>
  <si>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</si>
  <si>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</si>
  <si>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</si>
  <si>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</si>
  <si>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</si>
  <si>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</si>
  <si>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</si>
  <si>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</si>
  <si>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</si>
  <si>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</si>
  <si>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</si>
  <si>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</si>
  <si>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</si>
  <si>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</si>
  <si>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</si>
  <si>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</si>
  <si>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</si>
  <si>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</si>
  <si>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</si>
  <si>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</si>
  <si>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</si>
  <si>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</si>
  <si>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</si>
  <si>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</si>
  <si>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</si>
  <si>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</si>
  <si>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</si>
  <si>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</si>
  <si>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</si>
  <si>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</si>
  <si>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</si>
  <si>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</si>
  <si>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</si>
  <si>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</si>
  <si>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</si>
  <si>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</si>
  <si>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</si>
  <si>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</si>
  <si>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</si>
  <si>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</si>
  <si>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</si>
  <si>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</si>
  <si>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</si>
  <si>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</si>
  <si>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</si>
  <si>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</si>
  <si>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</si>
  <si>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</si>
  <si>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</si>
  <si>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</si>
  <si>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</si>
  <si>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</si>
  <si>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</si>
  <si>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</si>
  <si>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</si>
  <si>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</si>
  <si>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</si>
  <si>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</si>
  <si>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</si>
  <si>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</si>
  <si>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</si>
  <si>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</si>
  <si>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</si>
  <si>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</si>
  <si>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</si>
  <si>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</si>
  <si>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</si>
  <si>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</si>
  <si>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</si>
  <si>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</si>
  <si>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</si>
  <si>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</si>
  <si>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</si>
  <si>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</si>
  <si>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</si>
  <si>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</si>
  <si>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</si>
  <si>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</si>
  <si>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</si>
  <si>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</si>
  <si>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</si>
  <si>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</si>
  <si>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</si>
  <si>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</si>
  <si>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</si>
  <si>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</si>
  <si>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</si>
  <si>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</si>
  <si>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</si>
  <si>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</si>
  <si>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</si>
  <si>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</si>
  <si>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</si>
  <si>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</si>
  <si>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</si>
  <si>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</si>
  <si>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</si>
  <si>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</si>
  <si>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</si>
  <si>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</si>
  <si>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</si>
  <si>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</si>
  <si>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</si>
  <si>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</si>
  <si>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</si>
  <si>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</si>
  <si>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</si>
  <si>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</si>
  <si>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</si>
  <si>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</si>
  <si>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</si>
  <si>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</si>
  <si>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</si>
  <si>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</si>
  <si>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</si>
  <si>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</si>
  <si>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</si>
  <si>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</si>
  <si>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</si>
  <si>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</si>
  <si>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</si>
  <si>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</si>
  <si>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</si>
  <si>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</si>
  <si>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</si>
  <si>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</si>
  <si>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</si>
  <si>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</si>
  <si>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</si>
  <si>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</si>
  <si>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</si>
  <si>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</si>
  <si>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</si>
  <si>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</si>
  <si>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</si>
  <si>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</si>
  <si>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</si>
  <si>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</si>
  <si>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</si>
  <si>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</si>
  <si>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</si>
  <si>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</si>
  <si>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</si>
  <si>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</si>
  <si>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</si>
  <si>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</si>
  <si>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</si>
  <si>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</si>
  <si>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</si>
  <si>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</si>
  <si>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</si>
  <si>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</si>
  <si>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</si>
  <si>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</si>
  <si>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</si>
  <si>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</si>
  <si>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</si>
  <si>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</si>
  <si>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</si>
  <si>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</si>
  <si>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</si>
  <si>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</si>
  <si>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</si>
  <si>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</si>
  <si>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</si>
  <si>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</si>
  <si>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</si>
  <si>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</si>
  <si>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</si>
  <si>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</si>
  <si>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</si>
  <si>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</si>
  <si>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</si>
  <si>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</si>
  <si>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</si>
  <si>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</si>
  <si>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</si>
  <si>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</si>
  <si>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</si>
  <si>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</si>
  <si>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</si>
  <si>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</si>
  <si>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</si>
  <si>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</si>
  <si>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</si>
  <si>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</si>
  <si>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</si>
  <si>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</si>
  <si>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</si>
  <si>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</si>
  <si>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</si>
  <si>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</si>
  <si>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</si>
  <si>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</si>
  <si>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</si>
  <si>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</si>
  <si>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</si>
  <si>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</si>
  <si>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</si>
  <si>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</si>
  <si>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</si>
  <si>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</si>
  <si>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</si>
  <si>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</si>
  <si>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</si>
  <si>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</si>
  <si>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</si>
  <si>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</si>
  <si>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</si>
  <si>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</si>
  <si>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</si>
  <si>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</si>
  <si>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</si>
  <si>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</si>
  <si>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</si>
  <si>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</si>
  <si>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</si>
  <si>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</si>
  <si>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</si>
  <si>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</si>
  <si>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</si>
  <si>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</si>
  <si>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</si>
  <si>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</si>
  <si>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</si>
  <si>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</si>
  <si>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</si>
  <si>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</si>
  <si>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</si>
  <si>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</si>
  <si>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</si>
  <si>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</si>
  <si>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</si>
  <si>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</si>
  <si>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</si>
  <si>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</si>
  <si>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</si>
  <si>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</si>
  <si>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</si>
  <si>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</si>
  <si>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</si>
  <si>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</si>
  <si>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</si>
  <si>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</si>
  <si>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</si>
  <si>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</si>
  <si>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</si>
  <si>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</si>
  <si>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</si>
  <si>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</si>
  <si>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</si>
  <si>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</si>
  <si>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</si>
  <si>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</si>
  <si>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</si>
  <si>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</si>
  <si>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</si>
  <si>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</si>
  <si>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</si>
  <si>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</si>
  <si>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</si>
  <si>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</si>
  <si>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</si>
  <si>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</si>
  <si>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</si>
  <si>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</si>
  <si>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</si>
  <si>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</si>
  <si>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</si>
  <si>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</si>
  <si>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</si>
  <si>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</si>
  <si>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</si>
  <si>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</si>
  <si>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</si>
  <si>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</si>
  <si>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</si>
  <si>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</si>
  <si>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</si>
  <si>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</si>
  <si>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</si>
  <si>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</si>
  <si>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</si>
  <si>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</si>
  <si>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</si>
  <si>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</si>
  <si>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</si>
  <si>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</si>
  <si>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</si>
  <si>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</si>
  <si>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</si>
  <si>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</si>
  <si>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</si>
  <si>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</si>
  <si>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</si>
  <si>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</si>
  <si>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</si>
  <si>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</si>
  <si>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</si>
  <si>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</si>
  <si>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</si>
  <si>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</si>
  <si>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</si>
  <si>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</si>
  <si>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</si>
  <si>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</si>
  <si>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</si>
  <si>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</si>
  <si>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</si>
  <si>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</si>
  <si>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</si>
  <si>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</si>
  <si>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</si>
  <si>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</si>
  <si>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</si>
  <si>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</si>
  <si>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</si>
  <si>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</si>
  <si>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</si>
  <si>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</si>
  <si>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</si>
  <si>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</si>
  <si>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</si>
  <si>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</si>
  <si>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</si>
  <si>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</si>
  <si>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</si>
  <si>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</si>
  <si>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</si>
  <si>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</si>
  <si>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</si>
  <si>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</si>
  <si>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</si>
  <si>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</si>
  <si>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</si>
  <si>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</si>
  <si>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</si>
  <si>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</si>
  <si>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</si>
  <si>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</si>
  <si>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</si>
  <si>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</si>
  <si>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</si>
  <si>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</si>
  <si>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</si>
  <si>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</si>
  <si>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</si>
  <si>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</si>
  <si>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</si>
  <si>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</si>
  <si>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</si>
  <si>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</si>
  <si>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</si>
  <si>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</si>
  <si>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</si>
  <si>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</si>
  <si>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</si>
  <si>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</si>
  <si>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</si>
  <si>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</si>
  <si>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</si>
  <si>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</si>
  <si>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</si>
  <si>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</si>
  <si>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</si>
  <si>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</si>
  <si>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</si>
  <si>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</si>
  <si>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</si>
  <si>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</si>
  <si>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</si>
  <si>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</si>
  <si>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</si>
  <si>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</si>
  <si>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</si>
  <si>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</si>
  <si>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</si>
  <si>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</si>
  <si>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</si>
  <si>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</si>
  <si>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</si>
  <si>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</si>
  <si>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</si>
  <si>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</si>
  <si>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</si>
  <si>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</si>
  <si>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</si>
  <si>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</si>
  <si>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</si>
  <si>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</si>
  <si>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</si>
  <si>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</si>
  <si>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</si>
  <si>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</si>
  <si>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</si>
  <si>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</si>
  <si>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</si>
  <si>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</si>
  <si>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</si>
  <si>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</si>
  <si>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</si>
  <si>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</si>
  <si>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</si>
  <si>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</si>
  <si>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</si>
  <si>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</si>
  <si>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</si>
  <si>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</si>
  <si>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</si>
  <si>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</si>
  <si>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</si>
  <si>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</si>
  <si>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</si>
  <si>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</si>
  <si>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</si>
  <si>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</si>
  <si>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</si>
  <si>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</si>
  <si>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</si>
  <si>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</si>
  <si>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</si>
  <si>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</si>
  <si>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</si>
  <si>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</si>
  <si>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</si>
  <si>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</si>
  <si>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</si>
  <si>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</si>
  <si>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</si>
  <si>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</si>
  <si>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</si>
  <si>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</si>
  <si>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</si>
  <si>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</si>
  <si>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</si>
  <si>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</si>
  <si>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</si>
  <si>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</si>
  <si>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</si>
  <si>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</si>
  <si>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</si>
  <si>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</si>
  <si>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</si>
  <si>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</si>
  <si>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</si>
  <si>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</si>
  <si>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</si>
  <si>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</si>
  <si>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</si>
  <si>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</si>
  <si>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</si>
  <si>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</si>
  <si>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</si>
  <si>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</si>
  <si>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</si>
  <si>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</si>
  <si>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</si>
  <si>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</si>
  <si>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</si>
  <si>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</si>
  <si>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</si>
  <si>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</si>
  <si>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</si>
  <si>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</si>
  <si>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</si>
  <si>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</si>
  <si>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</si>
  <si>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</si>
  <si>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</si>
  <si>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</si>
  <si>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</si>
  <si>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</si>
  <si>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</si>
  <si>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</si>
  <si>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</si>
  <si>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</si>
  <si>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</si>
  <si>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</si>
  <si>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</si>
  <si>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</si>
  <si>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</si>
  <si>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</si>
  <si>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</si>
  <si>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</si>
  <si>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</si>
  <si>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</si>
  <si>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</si>
  <si>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</si>
  <si>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</si>
  <si>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</si>
  <si>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</si>
  <si>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</si>
  <si>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</si>
  <si>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</si>
  <si>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</si>
  <si>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</si>
  <si>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</si>
  <si>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</si>
  <si>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</si>
  <si>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</si>
  <si>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</si>
  <si>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</si>
  <si>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</si>
  <si>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</si>
  <si>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</si>
  <si>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</si>
  <si>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</si>
  <si>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</si>
  <si>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</si>
  <si>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</si>
  <si>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</si>
  <si>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</si>
  <si>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</si>
  <si>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</si>
  <si>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</si>
  <si>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</si>
  <si>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</si>
  <si>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</si>
  <si>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</si>
  <si>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</si>
  <si>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</si>
  <si>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</si>
  <si>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</si>
  <si>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</si>
  <si>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</si>
  <si>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</si>
  <si>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</si>
  <si>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</si>
  <si>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</si>
  <si>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</si>
  <si>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</si>
  <si>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</si>
  <si>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</si>
  <si>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</si>
  <si>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</si>
  <si>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</si>
  <si>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</si>
  <si>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</si>
  <si>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</si>
  <si>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</si>
  <si>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</si>
  <si>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</si>
  <si>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</si>
  <si>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</si>
  <si>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</si>
  <si>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</si>
  <si>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</si>
  <si>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</si>
  <si>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</si>
  <si>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</si>
  <si>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</si>
  <si>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</si>
  <si>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</si>
  <si>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</si>
  <si>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</si>
  <si>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</si>
  <si>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</si>
  <si>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</si>
  <si>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</si>
  <si>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</si>
  <si>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</si>
  <si>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</si>
  <si>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</si>
  <si>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</si>
  <si>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</si>
  <si>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</si>
  <si>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</si>
  <si>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</si>
  <si>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</si>
  <si>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</si>
  <si>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</si>
  <si>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</si>
  <si>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</si>
  <si>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</si>
  <si>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</si>
  <si>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</si>
  <si>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</si>
  <si>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</si>
  <si>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</si>
  <si>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</si>
  <si>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</si>
  <si>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</si>
  <si>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</si>
  <si>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</si>
  <si>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</si>
  <si>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</si>
  <si>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</si>
  <si>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</si>
  <si>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</si>
  <si>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</si>
  <si>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</si>
  <si>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</si>
  <si>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</si>
  <si>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</si>
  <si>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</si>
  <si>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</si>
  <si>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</si>
  <si>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</si>
  <si>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</si>
  <si>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</si>
  <si>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</si>
  <si>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</si>
  <si>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</si>
  <si>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</si>
  <si>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</si>
  <si>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</si>
  <si>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</si>
  <si>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</si>
  <si>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</si>
  <si>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</si>
  <si>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</si>
  <si>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</si>
  <si>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</si>
  <si>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</si>
  <si>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</si>
  <si>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</si>
  <si>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</si>
  <si>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</si>
  <si>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</si>
  <si>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</si>
  <si>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</si>
  <si>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</si>
  <si>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</si>
  <si>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</si>
  <si>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</si>
  <si>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</si>
  <si>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</si>
  <si>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</si>
  <si>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</si>
  <si>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</si>
  <si>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</si>
  <si>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</si>
  <si>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</si>
  <si>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</si>
  <si>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</si>
  <si>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</si>
  <si>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</si>
  <si>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</si>
  <si>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</si>
  <si>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</si>
  <si>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</si>
  <si>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</si>
  <si>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</si>
  <si>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</si>
  <si>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</si>
  <si>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</si>
  <si>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</si>
  <si>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</si>
  <si>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</si>
  <si>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</si>
  <si>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</si>
  <si>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</si>
  <si>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</si>
  <si>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</si>
  <si>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</si>
  <si>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</si>
  <si>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</si>
  <si>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</si>
  <si>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</si>
  <si>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</si>
  <si>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</si>
  <si>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</si>
  <si>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</si>
  <si>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</si>
  <si>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</si>
  <si>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</si>
  <si>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</si>
  <si>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</si>
  <si>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</si>
  <si>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</si>
  <si>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</si>
  <si>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</si>
  <si>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</si>
  <si>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</si>
  <si>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</si>
  <si>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</si>
  <si>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</si>
  <si>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</si>
  <si>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</si>
  <si>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</si>
  <si>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</si>
  <si>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</si>
  <si>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</si>
  <si>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</si>
  <si>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</si>
  <si>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</si>
  <si>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</si>
  <si>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</si>
  <si>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</si>
  <si>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</si>
  <si>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</si>
  <si>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</si>
  <si>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</si>
  <si>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</si>
  <si>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</si>
  <si>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</si>
  <si>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</si>
  <si>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</si>
  <si>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</si>
  <si>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</si>
  <si>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</si>
  <si>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</si>
  <si>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</si>
  <si>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</si>
  <si>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</si>
  <si>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</si>
  <si>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</si>
  <si>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</si>
  <si>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</si>
  <si>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</si>
  <si>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</si>
  <si>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</si>
  <si>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</si>
  <si>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</si>
  <si>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</si>
  <si>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</si>
  <si>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</si>
  <si>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</si>
  <si>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</si>
  <si>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</si>
  <si>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</si>
  <si>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</si>
  <si>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</si>
  <si>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</si>
  <si>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</si>
  <si>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</si>
  <si>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</si>
  <si>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</si>
  <si>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</si>
  <si>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</si>
  <si>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</si>
  <si>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</si>
  <si>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</si>
  <si>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</si>
  <si>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</si>
  <si>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</si>
  <si>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</si>
  <si>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</si>
  <si>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</si>
  <si>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</si>
  <si>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</si>
  <si>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</si>
  <si>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</si>
  <si>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</si>
  <si>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</si>
  <si>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</si>
  <si>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</si>
  <si>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</si>
  <si>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</si>
  <si>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</si>
  <si>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</si>
  <si>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</si>
  <si>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</si>
  <si>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</si>
  <si>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</si>
  <si>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</si>
  <si>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</si>
  <si>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</si>
  <si>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</si>
  <si>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</si>
  <si>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</si>
  <si>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</si>
  <si>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</si>
  <si>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</si>
  <si>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</si>
  <si>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</si>
  <si>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</si>
  <si>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</si>
  <si>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</si>
  <si>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</si>
  <si>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</si>
  <si>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</si>
  <si>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</si>
  <si>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</si>
  <si>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</si>
  <si>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</si>
  <si>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</si>
  <si>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</si>
  <si>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</si>
  <si>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</si>
  <si>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</si>
  <si>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</si>
  <si>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</si>
  <si>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</si>
  <si>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</si>
  <si>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</si>
  <si>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</si>
  <si>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</si>
  <si>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</si>
  <si>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</si>
  <si>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</si>
  <si>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</si>
  <si>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</si>
  <si>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</si>
  <si>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</si>
  <si>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</si>
  <si>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</si>
  <si>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</si>
  <si>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</si>
  <si>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</si>
  <si>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</si>
  <si>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</si>
  <si>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</si>
  <si>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</si>
  <si>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</si>
  <si>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</si>
  <si>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</si>
  <si>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</si>
  <si>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</si>
  <si>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</si>
  <si>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</si>
  <si>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</si>
  <si>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</si>
  <si>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</si>
  <si>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</si>
  <si>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</si>
  <si>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</si>
  <si>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</si>
  <si>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</si>
  <si>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</si>
  <si>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</si>
  <si>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</si>
  <si>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</si>
  <si>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</si>
  <si>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</si>
  <si>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</si>
  <si>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</si>
  <si>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</si>
  <si>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</si>
  <si>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</si>
  <si>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</si>
  <si>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</si>
  <si>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</si>
  <si>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</si>
  <si>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</si>
  <si>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</si>
  <si>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</si>
  <si>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</si>
  <si>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</si>
  <si>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</si>
  <si>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</si>
  <si>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</si>
  <si>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</si>
  <si>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</si>
  <si>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</si>
  <si>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</si>
  <si>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</si>
  <si>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</si>
  <si>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</si>
  <si>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</si>
  <si>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</si>
  <si>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</si>
  <si>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</si>
  <si>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</si>
  <si>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</si>
  <si>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</si>
  <si>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</si>
  <si>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</si>
  <si>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</si>
  <si>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</si>
  <si>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</si>
  <si>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</si>
  <si>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</si>
  <si>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</si>
  <si>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</si>
  <si>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</si>
  <si>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</si>
  <si>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</si>
  <si>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</si>
  <si>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</si>
  <si>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</si>
  <si>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</si>
  <si>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</si>
  <si>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</si>
  <si>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</si>
  <si>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</si>
  <si>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</si>
  <si>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</si>
  <si>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</si>
  <si>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</si>
  <si>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</si>
  <si>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</si>
  <si>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</si>
  <si>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</si>
  <si>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</si>
  <si>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</si>
  <si>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</si>
  <si>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</si>
  <si>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</si>
  <si>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</si>
  <si>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</si>
  <si>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</si>
  <si>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</si>
  <si>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</si>
  <si>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</si>
  <si>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</si>
  <si>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</si>
  <si>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</si>
  <si>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</si>
  <si>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</si>
  <si>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</si>
  <si>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</si>
  <si>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</si>
  <si>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</si>
  <si>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</si>
  <si>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</si>
  <si>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</si>
  <si>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</si>
  <si>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</si>
  <si>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</si>
  <si>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</si>
  <si>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</si>
  <si>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</si>
  <si>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</si>
  <si>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</si>
  <si>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</si>
  <si>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</si>
  <si>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</si>
  <si>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</si>
  <si>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</si>
  <si>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</si>
  <si>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</si>
  <si>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</si>
  <si>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</si>
  <si>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</si>
  <si>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</si>
  <si>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</si>
  <si>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</si>
  <si>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</si>
  <si>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</si>
  <si>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</si>
  <si>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</si>
  <si>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</si>
  <si>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</si>
  <si>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</si>
  <si>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</si>
  <si>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</si>
  <si>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</si>
  <si>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</si>
  <si>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</si>
  <si>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</si>
  <si>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</si>
  <si>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</si>
  <si>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</si>
  <si>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</si>
  <si>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</si>
  <si>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</si>
  <si>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</si>
  <si>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</si>
  <si>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</si>
  <si>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</si>
  <si>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</si>
  <si>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</si>
  <si>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</si>
  <si>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</si>
  <si>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</si>
  <si>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</si>
  <si>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</si>
  <si>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</si>
  <si>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</si>
  <si>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</si>
  <si>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</si>
  <si>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</si>
  <si>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</si>
  <si>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</si>
  <si>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</si>
  <si>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</si>
  <si>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</si>
  <si>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</si>
  <si>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</si>
  <si>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</si>
  <si>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</si>
  <si>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</si>
  <si>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</si>
  <si>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</si>
  <si>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</si>
  <si>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</si>
  <si>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</si>
  <si>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</si>
  <si>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</si>
  <si>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</si>
  <si>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</si>
  <si>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</si>
  <si>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</si>
  <si>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</si>
  <si>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</si>
  <si>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</si>
  <si>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</si>
  <si>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</si>
  <si>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</si>
  <si>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</si>
  <si>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</si>
  <si>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</si>
  <si>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</si>
  <si>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</si>
  <si>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</si>
  <si>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</si>
  <si>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</si>
  <si>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</si>
  <si>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</si>
  <si>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</si>
  <si>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</si>
  <si>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</si>
  <si>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</si>
  <si>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</si>
  <si>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</si>
  <si>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</si>
  <si>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</si>
  <si>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</si>
  <si>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</si>
  <si>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</si>
  <si>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</si>
  <si>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</si>
  <si>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</si>
  <si>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</si>
  <si>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</si>
  <si>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</si>
  <si>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</si>
  <si>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</si>
  <si>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</si>
  <si>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</si>
  <si>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</si>
  <si>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</si>
  <si>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</si>
  <si>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</si>
  <si>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</si>
  <si>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</si>
  <si>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</si>
  <si>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</si>
  <si>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</si>
  <si>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</si>
  <si>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</si>
  <si>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</si>
  <si>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</si>
  <si>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</si>
  <si>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</si>
  <si>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</si>
  <si>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</si>
  <si>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</si>
  <si>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</si>
  <si>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</si>
  <si>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</si>
  <si>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</si>
  <si>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</si>
  <si>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</si>
  <si>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</si>
  <si>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</si>
  <si>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</si>
  <si>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</si>
  <si>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</si>
  <si>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</si>
  <si>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</si>
  <si>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</si>
  <si>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</si>
  <si>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</si>
  <si>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</si>
  <si>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</si>
  <si>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</si>
  <si>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</si>
  <si>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</si>
  <si>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</si>
  <si>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</si>
  <si>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</si>
  <si>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</si>
  <si>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</si>
  <si>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</si>
  <si>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</si>
  <si>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</si>
  <si>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</si>
  <si>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</si>
  <si>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</si>
  <si>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</si>
  <si>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</si>
  <si>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</si>
  <si>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</si>
  <si>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</si>
  <si>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</si>
  <si>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</si>
  <si>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</si>
  <si>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</si>
  <si>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</si>
  <si>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</si>
  <si>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</si>
  <si>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</si>
  <si>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</si>
  <si>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</si>
  <si>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</si>
  <si>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</si>
  <si>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</si>
  <si>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</si>
  <si>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</si>
  <si>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</si>
  <si>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</si>
  <si>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</si>
  <si>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</si>
  <si>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</si>
  <si>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</si>
  <si>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</si>
  <si>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</si>
  <si>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</si>
  <si>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</si>
  <si>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</si>
  <si>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</si>
  <si>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</si>
  <si>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</si>
  <si>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</si>
  <si>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</si>
  <si>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</si>
  <si>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</si>
  <si>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</si>
  <si>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</si>
  <si>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</si>
  <si>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</si>
  <si>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</si>
  <si>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</si>
  <si>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</si>
  <si>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</si>
  <si>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</si>
  <si>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</si>
  <si>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</si>
  <si>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</si>
  <si>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</si>
  <si>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</si>
  <si>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</si>
  <si>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</si>
  <si>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</si>
  <si>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</si>
  <si>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</si>
  <si>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</si>
  <si>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</si>
  <si>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</si>
  <si>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</si>
  <si>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</si>
  <si>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</si>
  <si>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</si>
  <si>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</si>
  <si>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</si>
  <si>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</si>
  <si>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</si>
  <si>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</si>
  <si>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</si>
  <si>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</si>
  <si>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</si>
  <si>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</si>
  <si>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</si>
  <si>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</si>
  <si>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</si>
  <si>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</si>
  <si>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</si>
  <si>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</si>
  <si>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</si>
  <si>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</si>
  <si>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</si>
  <si>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</si>
  <si>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</si>
  <si>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</si>
  <si>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</si>
  <si>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</si>
  <si>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</si>
  <si>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</si>
  <si>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</si>
  <si>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</si>
  <si>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</si>
  <si>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</si>
  <si>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</si>
  <si>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</si>
  <si>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</si>
  <si>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</si>
  <si>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</si>
  <si>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</si>
  <si>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</si>
  <si>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</si>
  <si>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</si>
  <si>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</si>
  <si>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</si>
  <si>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</si>
  <si>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</si>
  <si>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</si>
  <si>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</si>
  <si>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</si>
  <si>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</si>
  <si>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</si>
  <si>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</si>
  <si>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</si>
  <si>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</si>
  <si>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</si>
  <si>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</si>
  <si>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</si>
  <si>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</si>
  <si>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</si>
  <si>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</si>
  <si>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</si>
  <si>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</si>
  <si>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</si>
  <si>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</si>
  <si>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</si>
  <si>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</si>
  <si>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</si>
  <si>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</si>
  <si>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</si>
  <si>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</si>
  <si>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</si>
  <si>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</si>
  <si>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</si>
  <si>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</si>
  <si>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</si>
  <si>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</si>
  <si>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</si>
  <si>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</si>
  <si>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</si>
  <si>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</si>
  <si>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</si>
  <si>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</si>
  <si>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</si>
  <si>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</si>
  <si>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</si>
  <si>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</si>
  <si>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</si>
  <si>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</si>
  <si>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</si>
  <si>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</si>
  <si>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</si>
  <si>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</si>
  <si>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</si>
  <si>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</si>
  <si>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</si>
  <si>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</si>
  <si>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</si>
  <si>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</si>
  <si>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</si>
  <si>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</si>
  <si>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</si>
  <si>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</si>
  <si>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</si>
  <si>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</si>
  <si>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</si>
  <si>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</si>
  <si>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</si>
  <si>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</si>
  <si>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</si>
  <si>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</si>
  <si>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</si>
  <si>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</si>
  <si>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</si>
  <si>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</si>
  <si>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</si>
  <si>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</si>
  <si>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</si>
  <si>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</si>
  <si>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</si>
  <si>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</si>
  <si>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</si>
  <si>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</si>
  <si>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</si>
  <si>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</si>
  <si>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</si>
  <si>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</si>
  <si>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</si>
  <si>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</si>
  <si>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</si>
  <si>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</si>
  <si>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</si>
  <si>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</si>
  <si>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</si>
  <si>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</si>
  <si>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</si>
  <si>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</si>
  <si>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</si>
  <si>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</si>
  <si>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</si>
  <si>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</si>
  <si>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</si>
  <si>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</si>
  <si>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</si>
  <si>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</si>
  <si>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</si>
  <si>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</si>
  <si>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</si>
  <si>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</si>
  <si>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</si>
  <si>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</si>
  <si>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</si>
  <si>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</si>
  <si>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</si>
  <si>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</si>
  <si>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</si>
  <si>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</si>
  <si>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</si>
  <si>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</si>
  <si>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</si>
  <si>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</si>
  <si>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</si>
  <si>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</si>
  <si>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</si>
  <si>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</si>
  <si>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</si>
  <si>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</si>
  <si>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</si>
  <si>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</si>
  <si>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</si>
  <si>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</si>
  <si>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</si>
  <si>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</si>
  <si>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</si>
  <si>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</si>
  <si>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</si>
  <si>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</si>
  <si>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</si>
  <si>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</si>
  <si>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</si>
  <si>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</si>
  <si>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</si>
  <si>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</si>
  <si>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</si>
  <si>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</si>
  <si>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</si>
  <si>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</si>
  <si>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</si>
  <si>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</si>
  <si>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</si>
  <si>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</si>
  <si>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</si>
  <si>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</si>
  <si>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</si>
  <si>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</si>
  <si>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</si>
  <si>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</si>
  <si>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</si>
  <si>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</si>
  <si>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</si>
  <si>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</si>
  <si>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</si>
  <si>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</si>
  <si>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</si>
  <si>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</si>
  <si>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</si>
  <si>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</si>
  <si>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</si>
  <si>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</si>
  <si>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</si>
  <si>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</si>
  <si>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</si>
  <si>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</si>
  <si>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</si>
  <si>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</si>
  <si>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</si>
  <si>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</si>
  <si>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</si>
  <si>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</si>
  <si>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</si>
  <si>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</si>
  <si>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</si>
  <si>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</si>
  <si>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</si>
  <si>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</si>
  <si>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</si>
  <si>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</si>
  <si>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</si>
  <si>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</si>
  <si>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</si>
  <si>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</si>
  <si>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</si>
  <si>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</si>
  <si>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</si>
  <si>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</si>
  <si>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</si>
  <si>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</si>
  <si>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</si>
  <si>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</si>
  <si>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</si>
  <si>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</si>
  <si>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</si>
  <si>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</si>
  <si>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</si>
  <si>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</si>
  <si>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</si>
  <si>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</si>
  <si>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</si>
  <si>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</si>
  <si>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</si>
  <si>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</si>
  <si>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</si>
  <si>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</si>
  <si>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</si>
  <si>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</si>
  <si>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</si>
  <si>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</si>
  <si>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</si>
  <si>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</si>
  <si>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</si>
  <si>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</si>
  <si>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</si>
  <si>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</si>
  <si>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</si>
  <si>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</si>
  <si>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</si>
  <si>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</si>
  <si>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</si>
  <si>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</si>
  <si>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</si>
  <si>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</si>
  <si>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</si>
  <si>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</si>
  <si>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</si>
  <si>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</si>
  <si>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</si>
  <si>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</si>
  <si>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</si>
  <si>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</si>
  <si>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</si>
  <si>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</si>
  <si>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</si>
  <si>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</si>
  <si>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</si>
  <si>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</si>
  <si>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</si>
  <si>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</si>
  <si>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</si>
  <si>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</si>
  <si>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</si>
  <si>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</si>
  <si>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</si>
  <si>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</si>
  <si>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</si>
  <si>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</si>
  <si>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</si>
  <si>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</si>
  <si>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</si>
  <si>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</si>
  <si>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</si>
  <si>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</si>
  <si>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</si>
  <si>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</si>
  <si>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</si>
  <si>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</si>
  <si>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</si>
  <si>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</si>
  <si>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</si>
  <si>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</si>
  <si>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</si>
  <si>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</si>
  <si>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</si>
  <si>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</si>
  <si>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</si>
  <si>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</si>
  <si>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</si>
  <si>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</si>
  <si>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</si>
  <si>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</si>
  <si>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</si>
  <si>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</si>
  <si>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</si>
  <si>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</si>
  <si>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</si>
  <si>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</si>
  <si>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</si>
  <si>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</si>
  <si>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</si>
  <si>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</si>
  <si>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</si>
  <si>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</si>
  <si>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</si>
  <si>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</si>
  <si>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</si>
  <si>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</si>
  <si>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</si>
  <si>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</si>
  <si>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</si>
  <si>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</si>
  <si>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</si>
  <si>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</si>
  <si>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</si>
  <si>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</si>
  <si>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</si>
  <si>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</si>
  <si>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</si>
  <si>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</si>
  <si>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</si>
  <si>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</si>
  <si>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</si>
  <si>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</si>
  <si>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</si>
  <si>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</si>
  <si>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</si>
  <si>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</si>
  <si>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</si>
  <si>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</si>
  <si>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</si>
  <si>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</si>
  <si>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</si>
  <si>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</si>
  <si>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</si>
  <si>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</si>
  <si>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</si>
  <si>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</si>
  <si>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</si>
  <si>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</si>
  <si>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</si>
  <si>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</si>
  <si>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</si>
  <si>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</si>
  <si>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</si>
  <si>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</si>
  <si>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</si>
  <si>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</si>
  <si>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</si>
  <si>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</si>
  <si>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</si>
  <si>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</si>
  <si>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</si>
  <si>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</si>
  <si>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</si>
  <si>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</si>
  <si>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</si>
  <si>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</si>
  <si>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</si>
  <si>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</si>
  <si>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</si>
  <si>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</si>
  <si>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</si>
  <si>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</si>
  <si>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</si>
  <si>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</si>
  <si>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</si>
  <si>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</si>
  <si>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</si>
  <si>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</si>
  <si>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</si>
  <si>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</si>
  <si>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</si>
  <si>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</si>
  <si>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</si>
  <si>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</si>
  <si>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</si>
  <si>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</si>
  <si>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</si>
  <si>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</si>
  <si>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</si>
  <si>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</si>
  <si>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</si>
  <si>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</si>
  <si>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</si>
  <si>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</si>
  <si>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</si>
  <si>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</si>
  <si>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</si>
  <si>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</si>
  <si>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</si>
  <si>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</si>
  <si>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</si>
  <si>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</si>
  <si>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</si>
  <si>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</si>
  <si>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</si>
  <si>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</si>
  <si>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</si>
  <si>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</si>
  <si>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</si>
  <si>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</si>
  <si>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</si>
  <si>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</si>
  <si>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</si>
  <si>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</si>
  <si>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</si>
  <si>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</si>
  <si>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</si>
  <si>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</si>
  <si>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</si>
  <si>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</si>
  <si>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</si>
  <si>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</si>
  <si>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</si>
  <si>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</si>
  <si>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</si>
  <si>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</si>
  <si>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</si>
  <si>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</si>
  <si>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</si>
  <si>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</si>
  <si>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</si>
  <si>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</si>
  <si>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</si>
  <si>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</si>
  <si>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</si>
  <si>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</si>
  <si>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</si>
  <si>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</si>
  <si>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</si>
  <si>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</si>
  <si>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</si>
  <si>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</si>
  <si>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</si>
  <si>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</si>
  <si>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</si>
  <si>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</si>
  <si>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</si>
  <si>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</si>
  <si>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</si>
  <si>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</si>
  <si>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</si>
  <si>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</si>
  <si>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</si>
  <si>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</si>
  <si>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</si>
  <si>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</si>
  <si>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</si>
  <si>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</si>
  <si>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</si>
  <si>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</si>
  <si>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</si>
  <si>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</si>
  <si>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</si>
  <si>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</si>
  <si>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</si>
  <si>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</si>
  <si>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</si>
  <si>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</si>
  <si>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</si>
  <si>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</si>
  <si>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</si>
  <si>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</si>
  <si>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</si>
  <si>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</si>
  <si>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</si>
  <si>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</si>
  <si>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</si>
  <si>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</si>
  <si>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</si>
  <si>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</si>
  <si>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</si>
  <si>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</si>
  <si>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</si>
  <si>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</si>
  <si>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</si>
  <si>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</si>
  <si>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</si>
  <si>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</si>
  <si>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</si>
  <si>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</si>
  <si>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</si>
  <si>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</si>
  <si>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</si>
  <si>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</si>
  <si>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</si>
  <si>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</si>
  <si>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</si>
  <si>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</si>
  <si>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</si>
  <si>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</si>
  <si>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</si>
  <si>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</si>
  <si>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</si>
  <si>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</si>
  <si>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</si>
  <si>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</si>
  <si>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</si>
  <si>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</si>
  <si>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</si>
  <si>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</si>
  <si>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</si>
  <si>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</si>
  <si>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</si>
  <si>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</si>
  <si>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</si>
  <si>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</si>
  <si>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</si>
  <si>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</si>
  <si>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</si>
  <si>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</si>
  <si>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</si>
  <si>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</si>
  <si>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</si>
  <si>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</si>
  <si>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</si>
  <si>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</si>
  <si>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</si>
  <si>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</si>
  <si>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</si>
  <si>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</si>
  <si>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</si>
  <si>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</si>
  <si>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</si>
  <si>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</si>
  <si>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</si>
  <si>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</si>
  <si>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</si>
  <si>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</si>
  <si>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</si>
  <si>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</si>
  <si>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</si>
  <si>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</si>
  <si>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</si>
  <si>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</si>
  <si>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</si>
  <si>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</si>
  <si>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</si>
  <si>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</si>
  <si>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</si>
  <si>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</si>
  <si>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</si>
  <si>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</si>
  <si>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</si>
  <si>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</si>
  <si>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</si>
  <si>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</si>
  <si>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</si>
  <si>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</si>
  <si>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</si>
  <si>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</si>
  <si>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</si>
  <si>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</si>
  <si>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</si>
  <si>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</si>
  <si>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</si>
  <si>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</si>
  <si>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</si>
  <si>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</si>
  <si>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</si>
  <si>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</si>
  <si>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</si>
  <si>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</si>
  <si>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</si>
  <si>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</si>
  <si>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</si>
  <si>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</si>
  <si>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</si>
  <si>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</si>
  <si>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</si>
  <si>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</si>
  <si>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</si>
  <si>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</si>
  <si>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</si>
  <si>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</si>
  <si>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</si>
  <si>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</si>
  <si>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</si>
  <si>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</si>
  <si>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</si>
  <si>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</si>
  <si>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</si>
  <si>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</si>
  <si>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</si>
  <si>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</si>
  <si>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</si>
  <si>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</si>
  <si>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</si>
  <si>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</si>
  <si>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</si>
  <si>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</si>
  <si>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</si>
  <si>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</si>
  <si>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</si>
  <si>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</si>
  <si>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</si>
  <si>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</si>
  <si>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</si>
  <si>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</si>
  <si>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</si>
  <si>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</si>
  <si>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</si>
  <si>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</si>
  <si>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</si>
  <si>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</si>
  <si>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</si>
  <si>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</si>
  <si>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</si>
  <si>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</si>
  <si>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</si>
  <si>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</si>
  <si>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</si>
  <si>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</si>
  <si>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</si>
  <si>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</si>
  <si>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</si>
  <si>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</si>
  <si>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</si>
  <si>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</si>
  <si>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</si>
  <si>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</si>
  <si>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</si>
  <si>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</si>
  <si>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</si>
  <si>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</si>
  <si>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</si>
  <si>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</si>
  <si>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</si>
  <si>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</si>
  <si>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</si>
  <si>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</si>
  <si>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</si>
  <si>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</si>
  <si>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</si>
  <si>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</si>
  <si>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</si>
  <si>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</si>
  <si>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</si>
  <si>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</si>
  <si>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</si>
  <si>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</si>
  <si>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</si>
  <si>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</si>
  <si>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</si>
  <si>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</si>
  <si>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</si>
  <si>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</si>
  <si>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</si>
  <si>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</si>
  <si>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</si>
  <si>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</si>
  <si>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</si>
  <si>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</si>
  <si>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</si>
  <si>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</si>
  <si>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</si>
  <si>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</si>
  <si>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</si>
  <si>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</si>
  <si>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</si>
  <si>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</si>
  <si>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</si>
  <si>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</si>
  <si>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</si>
  <si>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</si>
  <si>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</si>
  <si>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</si>
  <si>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</si>
  <si>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</si>
  <si>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</si>
  <si>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</si>
  <si>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</si>
  <si>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</si>
  <si>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</si>
  <si>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</si>
  <si>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</si>
  <si>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</si>
  <si>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</si>
  <si>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</si>
  <si>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</si>
  <si>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</si>
  <si>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</si>
  <si>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</si>
  <si>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</si>
  <si>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</si>
  <si>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</si>
  <si>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</si>
  <si>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</si>
  <si>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</si>
  <si>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</si>
  <si>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</si>
  <si>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</si>
  <si>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</si>
  <si>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</si>
  <si>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</si>
  <si>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</si>
  <si>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</si>
  <si>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</si>
  <si>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</si>
  <si>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</si>
  <si>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</si>
  <si>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</si>
  <si>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</si>
  <si>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</si>
  <si>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</si>
  <si>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</si>
  <si>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</si>
  <si>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</si>
  <si>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</si>
  <si>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</si>
  <si>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</si>
  <si>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</si>
  <si>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</si>
  <si>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</si>
  <si>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</si>
  <si>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</si>
  <si>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</si>
  <si>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</si>
  <si>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</si>
  <si>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</si>
  <si>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</si>
  <si>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</si>
  <si>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</si>
  <si>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</si>
  <si>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</si>
  <si>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</si>
  <si>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</si>
  <si>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</si>
  <si>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</si>
  <si>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</si>
  <si>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</si>
  <si>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</si>
  <si>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</si>
  <si>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</si>
  <si>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</si>
  <si>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</si>
  <si>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</si>
  <si>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</si>
  <si>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</si>
  <si>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</si>
  <si>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</si>
  <si>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</si>
  <si>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</si>
  <si>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</si>
  <si>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</si>
  <si>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</si>
  <si>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</si>
  <si>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</si>
  <si>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</si>
  <si>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</si>
  <si>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</si>
  <si>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</si>
  <si>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</si>
  <si>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</si>
  <si>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</si>
  <si>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</si>
  <si>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</si>
  <si>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</si>
  <si>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</si>
  <si>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</si>
  <si>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</si>
  <si>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</si>
  <si>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</si>
  <si>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</si>
  <si>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</si>
  <si>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</si>
  <si>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</si>
  <si>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</si>
  <si>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</si>
  <si>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</si>
  <si>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</si>
  <si>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</si>
  <si>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</si>
  <si>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</si>
  <si>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</si>
  <si>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</si>
  <si>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</si>
  <si>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</si>
  <si>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</si>
  <si>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</si>
  <si>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</si>
  <si>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</si>
  <si>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</si>
  <si>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</si>
  <si>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</si>
  <si>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</si>
  <si>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</si>
  <si>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</si>
  <si>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</si>
  <si>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</si>
  <si>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</si>
  <si>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</si>
  <si>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</si>
  <si>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</si>
  <si>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</si>
  <si>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</si>
  <si>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</si>
  <si>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</si>
  <si>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</si>
  <si>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</si>
  <si>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</si>
  <si>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</si>
  <si>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</si>
  <si>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</si>
  <si>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</si>
  <si>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</si>
  <si>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</si>
  <si>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</si>
  <si>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</si>
  <si>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</si>
  <si>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</si>
  <si>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</si>
  <si>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</si>
  <si>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</si>
  <si>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</si>
  <si>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</si>
  <si>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</si>
  <si>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</si>
  <si>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</si>
  <si>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</si>
  <si>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</si>
  <si>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</si>
  <si>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</si>
  <si>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</si>
  <si>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</si>
  <si>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</si>
  <si>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</si>
  <si>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</si>
  <si>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</si>
  <si>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</si>
  <si>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</si>
  <si>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</si>
  <si>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</si>
  <si>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</si>
  <si>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</si>
  <si>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</si>
  <si>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</si>
  <si>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</si>
  <si>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</si>
  <si>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</si>
  <si>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</si>
  <si>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</si>
  <si>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</si>
  <si>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</si>
  <si>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</si>
  <si>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</si>
  <si>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</si>
  <si>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</si>
  <si>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</si>
  <si>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</si>
  <si>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</si>
  <si>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</si>
  <si>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</si>
  <si>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</si>
  <si>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</si>
  <si>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</si>
  <si>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</si>
  <si>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</si>
  <si>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</si>
  <si>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</si>
  <si>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</si>
  <si>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</si>
  <si>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</si>
  <si>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</si>
  <si>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</si>
  <si>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</si>
  <si>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</si>
  <si>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</si>
  <si>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</si>
  <si>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</si>
  <si>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</si>
  <si>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</si>
  <si>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</si>
  <si>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</si>
  <si>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</si>
  <si>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</si>
  <si>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</si>
  <si>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</si>
  <si>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</si>
  <si>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</si>
  <si>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</si>
  <si>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</si>
  <si>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</si>
  <si>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</si>
  <si>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</si>
  <si>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</si>
  <si>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</si>
  <si>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</si>
  <si>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</si>
  <si>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</si>
  <si>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</si>
  <si>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</si>
  <si>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</si>
  <si>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</si>
  <si>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</si>
  <si>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</si>
  <si>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</si>
  <si>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</si>
  <si>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</si>
  <si>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</si>
  <si>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</si>
  <si>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</si>
  <si>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</si>
  <si>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</si>
  <si>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</si>
  <si>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</si>
  <si>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</si>
  <si>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</si>
  <si>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</si>
  <si>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</si>
  <si>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</si>
  <si>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</si>
  <si>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</si>
  <si>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</si>
  <si>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</si>
  <si>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</si>
  <si>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</si>
  <si>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</si>
  <si>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</si>
  <si>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</si>
  <si>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</si>
  <si>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</si>
  <si>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</si>
  <si>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</si>
  <si>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</si>
  <si>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</si>
  <si>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</si>
  <si>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</si>
  <si>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</si>
  <si>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</si>
  <si>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</si>
  <si>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</si>
  <si>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</si>
  <si>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</si>
  <si>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</si>
  <si>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</si>
  <si>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</si>
  <si>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</si>
  <si>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</si>
  <si>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</si>
  <si>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</si>
  <si>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</si>
  <si>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</si>
  <si>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</si>
  <si>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</si>
  <si>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</si>
  <si>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</si>
  <si>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</si>
  <si>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</si>
  <si>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</si>
  <si>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</si>
  <si>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</si>
  <si>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</si>
  <si>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</si>
  <si>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</si>
  <si>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</si>
  <si>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</si>
  <si>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</si>
  <si>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</si>
  <si>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</si>
  <si>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</si>
  <si>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</si>
  <si>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</si>
  <si>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</si>
  <si>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</si>
  <si>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</si>
  <si>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</si>
  <si>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</si>
  <si>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</si>
  <si>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</si>
  <si>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</si>
  <si>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</si>
  <si>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</si>
  <si>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</si>
  <si>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</si>
  <si>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</si>
  <si>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</si>
  <si>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</si>
  <si>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</si>
  <si>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</si>
  <si>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</si>
  <si>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</si>
  <si>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</si>
  <si>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</si>
  <si>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</si>
  <si>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</si>
  <si>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</si>
  <si>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</si>
  <si>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</si>
  <si>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</si>
  <si>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</si>
  <si>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</si>
  <si>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</si>
  <si>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</si>
  <si>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</si>
  <si>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</si>
  <si>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</si>
  <si>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</si>
  <si>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</si>
  <si>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</si>
  <si>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</si>
  <si>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</si>
  <si>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</si>
  <si>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</si>
  <si>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</si>
  <si>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</si>
  <si>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</si>
  <si>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</si>
  <si>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</si>
  <si>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</si>
  <si>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</si>
  <si>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</si>
  <si>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</si>
  <si>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</si>
  <si>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</si>
  <si>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</si>
  <si>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</si>
  <si>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</si>
  <si>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</si>
  <si>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</si>
  <si>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</si>
  <si>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</si>
  <si>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</si>
  <si>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</si>
  <si>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</si>
  <si>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</si>
  <si>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</si>
  <si>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</si>
  <si>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</si>
  <si>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</si>
  <si>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</si>
  <si>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</si>
  <si>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</si>
  <si>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</si>
  <si>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</si>
  <si>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</si>
  <si>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</si>
  <si>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</si>
  <si>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</si>
  <si>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</si>
  <si>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</si>
  <si>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</si>
  <si>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</si>
  <si>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</si>
  <si>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</si>
  <si>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</si>
  <si>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</si>
  <si>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</si>
  <si>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</si>
  <si>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</si>
  <si>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</si>
  <si>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</si>
  <si>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</si>
  <si>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</si>
  <si>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</si>
  <si>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</si>
  <si>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</si>
  <si>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</si>
  <si>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</si>
  <si>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</si>
  <si>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</si>
  <si>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</si>
  <si>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</si>
  <si>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</si>
  <si>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</si>
  <si>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</si>
  <si>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</si>
  <si>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</si>
  <si>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</si>
  <si>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</si>
  <si>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</si>
  <si>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</si>
  <si>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</si>
  <si>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</si>
  <si>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</si>
  <si>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</si>
  <si>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</si>
  <si>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</si>
  <si>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</si>
  <si>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</si>
  <si>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</si>
  <si>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</si>
  <si>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</si>
  <si>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</si>
  <si>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</si>
  <si>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</si>
  <si>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</si>
  <si>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</si>
  <si>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</si>
  <si>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</si>
  <si>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</si>
  <si>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</si>
  <si>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</si>
  <si>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</si>
  <si>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</si>
  <si>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</si>
  <si>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</si>
  <si>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</si>
  <si>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</si>
  <si>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</si>
  <si>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</si>
  <si>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</si>
  <si>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</si>
  <si>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</si>
  <si>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</si>
  <si>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</si>
  <si>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</si>
  <si>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</si>
  <si>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</si>
  <si>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</si>
  <si>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</si>
  <si>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</si>
  <si>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</si>
  <si>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</si>
  <si>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</si>
  <si>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</si>
  <si>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</si>
  <si>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</si>
  <si>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</si>
  <si>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</si>
  <si>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</si>
  <si>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</si>
  <si>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</si>
  <si>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</si>
  <si>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</si>
  <si>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</si>
  <si>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</si>
  <si>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</si>
  <si>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</si>
  <si>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</si>
  <si>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</si>
  <si>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</si>
  <si>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</si>
  <si>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</si>
  <si>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</si>
  <si>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</si>
  <si>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</si>
  <si>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</si>
  <si>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</si>
  <si>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</si>
  <si>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</si>
  <si>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</si>
  <si>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</si>
  <si>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</si>
  <si>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</si>
  <si>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</si>
  <si>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</si>
  <si>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</si>
  <si>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</si>
  <si>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</si>
  <si>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</si>
  <si>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</si>
  <si>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</si>
  <si>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</si>
  <si>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</si>
  <si>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</si>
  <si>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</si>
  <si>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</si>
  <si>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</si>
  <si>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</si>
  <si>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</si>
  <si>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</si>
  <si>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</si>
  <si>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</si>
  <si>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</si>
  <si>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</si>
  <si>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</si>
  <si>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</si>
  <si>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</si>
  <si>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</si>
  <si>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</si>
  <si>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</si>
  <si>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</si>
  <si>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</si>
  <si>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</si>
  <si>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</si>
  <si>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</si>
  <si>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</si>
  <si>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</si>
  <si>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</si>
  <si>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</si>
  <si>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</si>
  <si>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</si>
  <si>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</si>
  <si>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</si>
  <si>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</si>
  <si>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</si>
  <si>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</si>
  <si>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</si>
  <si>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</si>
  <si>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</si>
  <si>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</si>
  <si>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</si>
  <si>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</si>
  <si>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</si>
  <si>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</si>
  <si>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</si>
  <si>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</si>
  <si>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</si>
  <si>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</si>
  <si>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</si>
  <si>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</si>
  <si>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</si>
  <si>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</si>
  <si>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</si>
  <si>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</si>
  <si>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</si>
  <si>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</si>
  <si>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</si>
  <si>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</si>
  <si>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</si>
  <si>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</si>
  <si>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</si>
  <si>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</si>
  <si>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</si>
  <si>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</si>
  <si>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</si>
  <si>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</si>
  <si>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</si>
  <si>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</si>
  <si>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</si>
  <si>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</si>
  <si>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</si>
  <si>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</si>
  <si>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</si>
  <si>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</si>
  <si>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</si>
  <si>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</si>
  <si>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</si>
  <si>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</si>
  <si>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</si>
  <si>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</si>
  <si>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</si>
  <si>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</si>
  <si>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</si>
  <si>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</si>
  <si>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</si>
  <si>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</si>
  <si>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</si>
  <si>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</si>
  <si>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</si>
  <si>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</si>
  <si>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</si>
  <si>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</si>
  <si>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</si>
  <si>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</si>
  <si>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</si>
  <si>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</si>
  <si>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</si>
  <si>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</si>
  <si>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</si>
  <si>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</si>
  <si>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</si>
  <si>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</si>
  <si>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</si>
  <si>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</si>
  <si>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</si>
  <si>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</si>
  <si>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</si>
  <si>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</si>
  <si>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</si>
  <si>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</si>
  <si>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</si>
  <si>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</si>
  <si>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</si>
  <si>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</si>
  <si>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</si>
  <si>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</si>
  <si>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</si>
  <si>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</si>
  <si>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</si>
  <si>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</si>
  <si>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</si>
  <si>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</si>
  <si>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</si>
  <si>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</si>
  <si>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</si>
  <si>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</si>
  <si>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</si>
  <si>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</si>
  <si>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</si>
  <si>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</si>
  <si>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</si>
  <si>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</si>
  <si>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</si>
  <si>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</si>
  <si>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</si>
  <si>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</si>
  <si>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</si>
  <si>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</si>
  <si>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</si>
  <si>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</si>
  <si>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</si>
  <si>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</si>
  <si>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</si>
  <si>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</si>
  <si>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</si>
  <si>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</si>
  <si>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</si>
  <si>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</si>
  <si>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</si>
  <si>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</si>
  <si>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</si>
  <si>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</si>
  <si>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</si>
  <si>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</si>
  <si>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</si>
  <si>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</si>
  <si>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</si>
  <si>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</si>
  <si>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</si>
  <si>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</si>
  <si>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</si>
  <si>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</si>
  <si>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</si>
  <si>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</si>
  <si>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</si>
  <si>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</si>
  <si>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</si>
  <si>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</si>
  <si>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</si>
  <si>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</si>
  <si>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</si>
  <si>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</si>
  <si>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</si>
  <si>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</si>
  <si>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</si>
  <si>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</si>
  <si>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</si>
  <si>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</si>
  <si>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</si>
  <si>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</si>
  <si>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</si>
  <si>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</si>
  <si>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</si>
  <si>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</si>
  <si>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</si>
  <si>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</si>
  <si>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</si>
  <si>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</si>
  <si>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</si>
  <si>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</si>
  <si>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</si>
  <si>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</si>
  <si>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</si>
  <si>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</si>
  <si>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</si>
  <si>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</si>
  <si>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</si>
  <si>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</si>
  <si>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</si>
  <si>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</si>
  <si>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</si>
  <si>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</si>
  <si>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</si>
  <si>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</si>
  <si>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</si>
  <si>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</si>
  <si>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</si>
  <si>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</si>
  <si>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</si>
  <si>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</si>
  <si>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</si>
  <si>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</si>
  <si>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</si>
  <si>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</si>
  <si>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</si>
  <si>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</si>
  <si>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</si>
  <si>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</si>
  <si>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</si>
  <si>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</si>
  <si>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</si>
  <si>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</si>
  <si>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</si>
  <si>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</si>
  <si>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</si>
  <si>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</si>
  <si>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</si>
  <si>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</si>
  <si>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</si>
  <si>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</si>
  <si>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</si>
  <si>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</si>
  <si>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</si>
  <si>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</si>
  <si>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</si>
  <si>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</si>
  <si>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</si>
  <si>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</si>
  <si>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</si>
  <si>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</si>
  <si>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</si>
  <si>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</si>
  <si>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</si>
  <si>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</si>
  <si>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</si>
  <si>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</si>
  <si>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</si>
  <si>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</si>
  <si>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</si>
  <si>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</si>
  <si>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</si>
  <si>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</si>
  <si>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</si>
  <si>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</si>
  <si>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</si>
  <si>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</si>
  <si>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</si>
  <si>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</si>
  <si>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</si>
  <si>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</si>
  <si>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</si>
  <si>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</si>
  <si>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</si>
  <si>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</si>
  <si>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</si>
  <si>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</si>
  <si>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</si>
  <si>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</si>
  <si>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</si>
  <si>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</si>
  <si>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</si>
  <si>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</si>
  <si>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</si>
  <si>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</si>
  <si>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</si>
  <si>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</si>
  <si>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</si>
  <si>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</si>
  <si>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</si>
  <si>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</si>
  <si>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</si>
  <si>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</si>
  <si>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</si>
  <si>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</si>
  <si>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</si>
  <si>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</si>
  <si>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</si>
  <si>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</si>
  <si>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</si>
  <si>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</si>
  <si>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</si>
  <si>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</si>
  <si>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</si>
  <si>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</si>
  <si>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</si>
  <si>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</si>
  <si>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</si>
  <si>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</si>
  <si>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</si>
  <si>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</si>
  <si>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</si>
  <si>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</si>
  <si>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</si>
  <si>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</si>
  <si>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</si>
  <si>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</si>
  <si>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</si>
  <si>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</si>
  <si>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</si>
  <si>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</si>
  <si>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</si>
  <si>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</si>
  <si>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</si>
  <si>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</si>
  <si>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</si>
  <si>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</si>
  <si>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</si>
  <si>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</si>
  <si>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</si>
  <si>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</si>
  <si>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</si>
  <si>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</si>
  <si>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</si>
  <si>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</si>
  <si>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</si>
  <si>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</si>
  <si>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</si>
  <si>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</si>
  <si>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</si>
  <si>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</si>
  <si>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</si>
  <si>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</si>
  <si>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</si>
  <si>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</si>
  <si>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</si>
  <si>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</si>
  <si>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</si>
  <si>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</si>
  <si>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</si>
  <si>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</si>
  <si>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</si>
  <si>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</si>
  <si>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</si>
  <si>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</si>
  <si>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</si>
  <si>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</si>
  <si>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</si>
  <si>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</si>
  <si>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</si>
  <si>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</si>
  <si>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</si>
  <si>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</si>
  <si>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</si>
  <si>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</si>
  <si>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</si>
  <si>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</si>
  <si>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</si>
  <si>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</si>
  <si>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</si>
  <si>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</si>
  <si>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</si>
  <si>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</si>
  <si>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</si>
  <si>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</si>
  <si>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</si>
  <si>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</si>
  <si>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</si>
  <si>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</si>
  <si>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</si>
  <si>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</si>
  <si>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</si>
  <si>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</si>
  <si>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</si>
  <si>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</si>
  <si>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</si>
  <si>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</si>
  <si>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</si>
  <si>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</si>
  <si>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</si>
  <si>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</si>
  <si>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</si>
  <si>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</si>
  <si>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</si>
  <si>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</si>
  <si>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</si>
  <si>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</si>
  <si>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</si>
  <si>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</si>
  <si>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</si>
  <si>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</si>
  <si>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</si>
  <si>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</si>
  <si>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</si>
  <si>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</si>
  <si>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</si>
  <si>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</si>
  <si>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</si>
  <si>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</si>
  <si>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</si>
  <si>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</si>
  <si>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</si>
  <si>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</si>
  <si>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</si>
  <si>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</si>
  <si>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</si>
  <si>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</si>
  <si>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</si>
  <si>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</si>
  <si>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</si>
  <si>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</si>
  <si>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</si>
  <si>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</si>
  <si>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</si>
  <si>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</si>
  <si>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</si>
  <si>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</si>
  <si>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</si>
  <si>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</si>
  <si>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</si>
  <si>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</si>
  <si>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</si>
  <si>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</si>
  <si>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</si>
  <si>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</si>
  <si>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</si>
  <si>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</si>
  <si>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</si>
  <si>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</si>
  <si>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</si>
  <si>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</si>
  <si>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</si>
  <si>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</si>
  <si>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</si>
  <si>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</si>
  <si>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</si>
  <si>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</si>
  <si>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</si>
  <si>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</si>
  <si>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</si>
  <si>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</si>
  <si>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</si>
  <si>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</si>
  <si>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</si>
  <si>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</si>
  <si>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</si>
  <si>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</si>
  <si>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</si>
  <si>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</si>
  <si>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</si>
  <si>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</si>
  <si>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</si>
  <si>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</si>
  <si>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</si>
  <si>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</si>
  <si>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</si>
  <si>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</si>
  <si>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</si>
  <si>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</si>
  <si>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</si>
  <si>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</si>
  <si>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</si>
  <si>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</si>
  <si>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</si>
  <si>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</si>
  <si>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</si>
  <si>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</si>
  <si>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</si>
  <si>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</si>
  <si>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</si>
  <si>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</si>
  <si>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</si>
  <si>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</si>
  <si>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</si>
  <si>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</si>
  <si>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</si>
  <si>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</si>
  <si>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</si>
  <si>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</si>
  <si>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</si>
  <si>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</si>
  <si>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</si>
  <si>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</si>
  <si>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</si>
  <si>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</si>
  <si>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</si>
  <si>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</si>
  <si>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</si>
  <si>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</si>
  <si>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</si>
  <si>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</si>
  <si>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</si>
  <si>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</si>
  <si>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</si>
  <si>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</si>
  <si>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</si>
  <si>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</si>
  <si>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</si>
  <si>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</si>
  <si>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</si>
  <si>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</si>
  <si>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</si>
  <si>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</si>
  <si>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</si>
  <si>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</si>
  <si>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</si>
  <si>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</si>
  <si>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</si>
  <si>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</si>
  <si>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</si>
  <si>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</si>
  <si>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</si>
  <si>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</si>
  <si>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</si>
  <si>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</si>
  <si>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</si>
  <si>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</si>
  <si>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</si>
  <si>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</si>
  <si>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</si>
  <si>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</si>
  <si>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</si>
  <si>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</si>
  <si>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</si>
  <si>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</si>
  <si>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</si>
  <si>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</si>
  <si>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</si>
  <si>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</si>
  <si>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</si>
  <si>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</si>
  <si>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</si>
  <si>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</si>
  <si>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</si>
  <si>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</si>
  <si>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</si>
  <si>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</si>
  <si>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</si>
  <si>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</si>
  <si>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</si>
  <si>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</si>
  <si>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</si>
  <si>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</si>
  <si>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</si>
  <si>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</si>
  <si>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</si>
  <si>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</si>
  <si>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</si>
  <si>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</si>
  <si>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</si>
  <si>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</si>
  <si>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</si>
  <si>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</si>
  <si>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</si>
  <si>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</si>
  <si>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</si>
  <si>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</si>
  <si>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</si>
  <si>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</si>
  <si>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</si>
  <si>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</si>
  <si>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</si>
  <si>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</si>
  <si>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</si>
  <si>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</si>
  <si>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</si>
  <si>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</si>
  <si>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</si>
  <si>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</si>
  <si>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</si>
  <si>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</si>
  <si>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</si>
  <si>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</si>
  <si>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</si>
  <si>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</si>
  <si>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</si>
  <si>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</si>
  <si>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</si>
  <si>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</si>
  <si>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</si>
  <si>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</si>
  <si>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</si>
  <si>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</si>
  <si>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</si>
  <si>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</si>
  <si>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</si>
  <si>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</si>
  <si>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</si>
  <si>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</si>
  <si>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</si>
  <si>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</si>
  <si>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</si>
  <si>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</si>
  <si>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</si>
  <si>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</si>
  <si>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</si>
  <si>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</si>
  <si>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</si>
  <si>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</si>
  <si>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</si>
  <si>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</si>
  <si>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</si>
  <si>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</si>
  <si>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</si>
  <si>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</si>
  <si>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</si>
  <si>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</si>
  <si>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</si>
  <si>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</si>
  <si>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</si>
  <si>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</si>
  <si>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</si>
  <si>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</si>
  <si>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</si>
  <si>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</si>
  <si>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</si>
  <si>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</si>
  <si>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</si>
  <si>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</si>
  <si>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</si>
  <si>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</si>
  <si>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</si>
  <si>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</si>
  <si>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</si>
  <si>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</si>
  <si>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</si>
  <si>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</si>
  <si>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</si>
  <si>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</si>
  <si>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</si>
  <si>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</si>
  <si>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</si>
  <si>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</si>
  <si>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</si>
  <si>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</si>
  <si>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</si>
  <si>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</si>
  <si>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</si>
  <si>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</si>
  <si>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</si>
  <si>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</si>
  <si>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</si>
  <si>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</si>
  <si>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</si>
  <si>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</si>
  <si>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</si>
  <si>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</si>
  <si>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</si>
  <si>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</si>
  <si>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</si>
  <si>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</si>
  <si>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</si>
  <si>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</si>
  <si>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</si>
  <si>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</si>
  <si>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</si>
  <si>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</si>
  <si>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</si>
  <si>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</si>
  <si>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</si>
  <si>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</si>
  <si>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</si>
  <si>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</si>
  <si>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</si>
  <si>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</si>
  <si>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</si>
  <si>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</si>
  <si>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</si>
  <si>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</si>
  <si>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</si>
  <si>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</si>
  <si>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</si>
  <si>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</si>
  <si>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</si>
  <si>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</si>
  <si>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</si>
  <si>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</si>
  <si>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</si>
  <si>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</si>
  <si>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</si>
  <si>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</si>
  <si>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</si>
  <si>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</si>
  <si>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</si>
  <si>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</si>
  <si>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</si>
  <si>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</si>
  <si>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</si>
  <si>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</si>
  <si>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</si>
  <si>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</si>
  <si>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</si>
  <si>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</si>
  <si>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</si>
  <si>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</si>
  <si>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</si>
  <si>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</si>
  <si>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</si>
  <si>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</si>
  <si>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</si>
  <si>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</si>
  <si>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</si>
  <si>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</si>
  <si>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</si>
  <si>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</si>
  <si>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</si>
  <si>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</si>
  <si>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</si>
  <si>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</si>
  <si>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</si>
  <si>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</si>
  <si>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</si>
  <si>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</si>
  <si>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</si>
  <si>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</si>
  <si>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</si>
  <si>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</si>
  <si>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</si>
  <si>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</si>
  <si>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</si>
  <si>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</si>
  <si>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</si>
  <si>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</si>
  <si>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</si>
  <si>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</si>
  <si>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</si>
  <si>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</si>
  <si>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</si>
  <si>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</si>
  <si>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</si>
  <si>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</si>
  <si>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</si>
  <si>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</si>
  <si>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</si>
  <si>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</si>
  <si>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</si>
  <si>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</si>
  <si>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</si>
  <si>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</si>
  <si>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</si>
  <si>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</si>
  <si>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</si>
  <si>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</si>
  <si>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</si>
  <si>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</si>
  <si>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</si>
  <si>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</si>
  <si>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</si>
  <si>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</si>
  <si>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</si>
  <si>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</si>
  <si>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</si>
  <si>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</si>
  <si>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</si>
  <si>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</si>
  <si>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</si>
  <si>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</si>
  <si>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</si>
  <si>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</si>
  <si>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</si>
  <si>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</si>
  <si>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</si>
  <si>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</si>
  <si>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</si>
  <si>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</si>
  <si>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</si>
  <si>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</si>
  <si>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</si>
  <si>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</si>
  <si>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</si>
  <si>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</si>
  <si>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</si>
  <si>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</si>
  <si>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</si>
  <si>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</si>
  <si>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</si>
  <si>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</si>
  <si>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</si>
  <si>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</si>
  <si>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</si>
  <si>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</si>
  <si>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</si>
  <si>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</si>
  <si>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</si>
  <si>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</si>
  <si>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</si>
  <si>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</si>
  <si>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</si>
  <si>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</si>
  <si>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</si>
  <si>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</si>
  <si>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</si>
  <si>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</si>
  <si>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</si>
  <si>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</si>
  <si>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</si>
  <si>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</si>
  <si>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</si>
  <si>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</si>
  <si>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</si>
  <si>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</si>
  <si>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</si>
  <si>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</si>
  <si>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</si>
  <si>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</si>
  <si>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</si>
  <si>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</si>
  <si>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</si>
  <si>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</si>
  <si>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</si>
  <si>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</si>
  <si>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</si>
  <si>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</si>
  <si>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</si>
  <si>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</si>
  <si>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</si>
  <si>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</si>
  <si>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</si>
  <si>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</si>
  <si>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</si>
  <si>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</si>
  <si>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</si>
  <si>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</si>
  <si>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</si>
  <si>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</si>
  <si>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</si>
  <si>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</si>
  <si>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</si>
  <si>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</si>
  <si>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</si>
  <si>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</si>
  <si>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</si>
  <si>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</si>
  <si>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</si>
  <si>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</si>
  <si>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</si>
  <si>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</si>
  <si>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</si>
  <si>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</si>
  <si>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</si>
  <si>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</si>
  <si>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</si>
  <si>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</si>
  <si>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</si>
  <si>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</si>
  <si>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</si>
  <si>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</si>
  <si>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</si>
  <si>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</si>
  <si>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</si>
  <si>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</si>
  <si>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</si>
  <si>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</si>
  <si>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</si>
  <si>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</si>
  <si>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</si>
  <si>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</si>
  <si>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</si>
  <si>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</si>
  <si>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</si>
  <si>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</si>
  <si>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</si>
  <si>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</si>
  <si>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</si>
  <si>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</si>
  <si>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</si>
  <si>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</si>
  <si>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</si>
  <si>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</si>
  <si>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</si>
  <si>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</si>
  <si>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</si>
  <si>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</si>
  <si>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</si>
  <si>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</si>
  <si>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</si>
  <si>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</si>
  <si>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</si>
  <si>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</si>
  <si>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</si>
  <si>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</si>
  <si>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</si>
  <si>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</si>
  <si>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</si>
  <si>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</si>
  <si>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</si>
  <si>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</si>
  <si>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</si>
  <si>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</si>
  <si>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</si>
  <si>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</si>
  <si>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</si>
  <si>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</si>
  <si>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</si>
  <si>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</si>
  <si>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</si>
  <si>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</si>
  <si>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</si>
  <si>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</si>
  <si>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</si>
  <si>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</si>
  <si>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</si>
  <si>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</si>
  <si>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</si>
  <si>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</si>
  <si>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</si>
  <si>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</si>
  <si>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</si>
  <si>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</si>
  <si>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</si>
  <si>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</si>
  <si>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</si>
  <si>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</si>
  <si>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</si>
  <si>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</si>
  <si>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</si>
  <si>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</si>
  <si>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</si>
  <si>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</si>
  <si>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</si>
  <si>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</si>
  <si>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</si>
  <si>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</si>
  <si>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</si>
  <si>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</si>
  <si>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</si>
  <si>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</si>
  <si>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</si>
  <si>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</si>
  <si>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</si>
  <si>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</si>
  <si>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</si>
  <si>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</si>
  <si>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</si>
  <si>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</si>
  <si>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</si>
  <si>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</si>
  <si>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</si>
  <si>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</si>
  <si>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</si>
  <si>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</si>
  <si>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</si>
  <si>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</si>
  <si>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</si>
  <si>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</si>
  <si>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</si>
  <si>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</si>
  <si>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</si>
  <si>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</si>
  <si>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</si>
  <si>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</si>
  <si>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</si>
  <si>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</si>
  <si>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</si>
  <si>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</si>
  <si>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</si>
  <si>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</si>
  <si>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</si>
  <si>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</si>
  <si>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</si>
  <si>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</si>
  <si>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</si>
  <si>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</si>
  <si>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</si>
  <si>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</si>
  <si>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</si>
  <si>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</si>
  <si>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</si>
  <si>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</si>
  <si>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</si>
  <si>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</si>
  <si>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</si>
  <si>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</si>
  <si>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</si>
  <si>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</si>
  <si>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</si>
  <si>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</si>
  <si>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</si>
  <si>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</si>
  <si>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</si>
  <si>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</si>
  <si>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</si>
  <si>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</si>
  <si>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</si>
  <si>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</si>
  <si>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</si>
  <si>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</si>
  <si>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</si>
  <si>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</si>
  <si>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</si>
  <si>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</si>
  <si>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</si>
  <si>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</si>
  <si>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</si>
  <si>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</si>
  <si>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</si>
  <si>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</si>
  <si>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</si>
  <si>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</si>
  <si>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</si>
  <si>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</si>
  <si>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</si>
  <si>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</si>
  <si>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</si>
  <si>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</si>
  <si>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</si>
  <si>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</si>
  <si>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</si>
  <si>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</si>
  <si>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</si>
  <si>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</si>
  <si>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</si>
  <si>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</si>
  <si>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</si>
  <si>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</si>
  <si>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</si>
  <si>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</si>
  <si>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</si>
  <si>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</si>
  <si>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</si>
  <si>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</si>
  <si>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</si>
  <si>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</si>
  <si>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</si>
  <si>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</si>
  <si>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</si>
  <si>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</si>
  <si>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</si>
  <si>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</si>
  <si>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</si>
  <si>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</si>
  <si>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</si>
  <si>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</si>
  <si>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</si>
  <si>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</si>
  <si>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</si>
  <si>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</si>
  <si>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</si>
  <si>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</si>
  <si>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</si>
  <si>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</si>
  <si>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</si>
  <si>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</si>
  <si>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</si>
  <si>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</si>
  <si>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</si>
  <si>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</si>
  <si>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</si>
  <si>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</si>
  <si>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</si>
  <si>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</si>
  <si>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</si>
  <si>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</si>
  <si>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</si>
  <si>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</si>
  <si>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</si>
  <si>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</si>
  <si>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</si>
  <si>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</si>
  <si>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</si>
  <si>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</si>
  <si>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</si>
  <si>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</si>
  <si>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</si>
  <si>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</si>
  <si>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</si>
  <si>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</si>
  <si>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</si>
  <si>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</si>
  <si>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</si>
  <si>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</si>
  <si>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</si>
  <si>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</si>
  <si>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</si>
  <si>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</si>
  <si>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</si>
  <si>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</si>
  <si>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</si>
  <si>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</si>
  <si>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</si>
  <si>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</si>
  <si>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</si>
  <si>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</si>
  <si>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</si>
  <si>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</si>
  <si>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</si>
  <si>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</si>
  <si>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</si>
  <si>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</si>
  <si>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</si>
  <si>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</si>
  <si>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</si>
  <si>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</si>
  <si>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</si>
  <si>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</si>
  <si>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</si>
  <si>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</si>
  <si>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</si>
  <si>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</si>
  <si>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</si>
  <si>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</si>
  <si>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</si>
  <si>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</si>
  <si>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</si>
  <si>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</si>
  <si>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</si>
  <si>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</si>
  <si>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</si>
  <si>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</si>
  <si>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</si>
  <si>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</si>
  <si>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</si>
  <si>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</si>
  <si>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</si>
  <si>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</si>
  <si>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</si>
  <si>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</si>
  <si>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</si>
  <si>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</si>
  <si>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</si>
  <si>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</si>
  <si>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</si>
  <si>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</si>
  <si>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</si>
  <si>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</si>
  <si>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</si>
  <si>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</si>
  <si>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</si>
  <si>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</si>
  <si>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</si>
  <si>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</si>
  <si>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</si>
  <si>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</si>
  <si>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</si>
  <si>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</si>
  <si>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</si>
  <si>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</si>
  <si>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</si>
  <si>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</si>
  <si>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</si>
  <si>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</si>
  <si>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</si>
  <si>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</si>
  <si>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</si>
  <si>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</si>
  <si>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</si>
  <si>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</si>
  <si>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</si>
  <si>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</si>
  <si>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</si>
  <si>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</si>
  <si>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</si>
  <si>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</si>
  <si>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</si>
  <si>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</si>
  <si>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</si>
  <si>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</si>
  <si>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</si>
  <si>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</si>
  <si>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</si>
  <si>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</si>
  <si>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</si>
  <si>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</si>
  <si>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</si>
  <si>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</si>
  <si>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</si>
  <si>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</si>
  <si>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</si>
  <si>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</si>
  <si>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</si>
  <si>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</si>
  <si>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</si>
  <si>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</si>
  <si>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</si>
  <si>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</si>
  <si>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</si>
  <si>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</si>
  <si>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</si>
  <si>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</si>
  <si>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</si>
  <si>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</si>
  <si>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</si>
  <si>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</si>
  <si>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</si>
  <si>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</si>
  <si>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</si>
  <si>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</si>
  <si>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</si>
  <si>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</si>
  <si>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</si>
  <si>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</si>
  <si>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</si>
  <si>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</si>
  <si>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</si>
  <si>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</si>
  <si>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</si>
  <si>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</si>
  <si>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</si>
  <si>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</si>
  <si>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</si>
  <si>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</si>
  <si>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</si>
  <si>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</si>
  <si>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</si>
  <si>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</si>
  <si>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</si>
  <si>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</si>
  <si>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</si>
  <si>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</si>
  <si>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</si>
  <si>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</si>
  <si>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</si>
  <si>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</si>
  <si>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</si>
  <si>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</si>
  <si>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</si>
  <si>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</si>
  <si>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</si>
  <si>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</si>
  <si>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</si>
  <si>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</si>
  <si>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</si>
  <si>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</si>
  <si>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</si>
  <si>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</si>
  <si>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</si>
  <si>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</si>
  <si>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</si>
  <si>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</si>
  <si>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</si>
  <si>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</si>
  <si>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</si>
  <si>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</si>
  <si>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</si>
  <si>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</si>
  <si>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</si>
  <si>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</si>
  <si>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</si>
  <si>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</si>
  <si>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</si>
  <si>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</si>
  <si>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</si>
  <si>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</si>
  <si>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</si>
  <si>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</si>
  <si>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</si>
  <si>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</si>
  <si>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</si>
  <si>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</si>
  <si>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</si>
  <si>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</si>
  <si>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</si>
  <si>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</si>
  <si>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</si>
  <si>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</si>
  <si>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</si>
  <si>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</si>
  <si>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</si>
  <si>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</si>
  <si>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</si>
  <si>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</si>
  <si>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</si>
  <si>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</si>
  <si>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</si>
  <si>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</si>
  <si>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</si>
  <si>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</si>
  <si>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</si>
  <si>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</si>
  <si>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</si>
  <si>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</si>
  <si>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</si>
  <si>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</si>
  <si>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</si>
  <si>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</si>
  <si>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</si>
  <si>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</si>
  <si>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</si>
  <si>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</si>
  <si>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</si>
  <si>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</si>
  <si>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</si>
  <si>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</si>
  <si>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</si>
  <si>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</si>
  <si>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</si>
  <si>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</si>
  <si>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</si>
  <si>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</si>
  <si>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</si>
  <si>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</si>
  <si>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</si>
  <si>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</si>
  <si>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</si>
  <si>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</si>
  <si>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</si>
  <si>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</si>
  <si>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</si>
  <si>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</si>
  <si>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</si>
  <si>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</si>
  <si>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</si>
  <si>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</si>
  <si>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</si>
  <si>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</si>
  <si>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</si>
  <si>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</si>
  <si>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</si>
  <si>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</si>
  <si>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</si>
  <si>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</si>
  <si>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</si>
  <si>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</si>
  <si>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</si>
  <si>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</si>
  <si>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</si>
  <si>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</si>
  <si>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</si>
  <si>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</si>
  <si>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</si>
  <si>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</si>
  <si>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</si>
  <si>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</si>
  <si>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</si>
  <si>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</si>
  <si>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</si>
  <si>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</si>
  <si>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</si>
  <si>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</si>
  <si>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</si>
  <si>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</si>
  <si>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</si>
  <si>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</si>
  <si>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</si>
  <si>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</si>
  <si>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</si>
  <si>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</si>
  <si>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</si>
  <si>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</si>
  <si>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</si>
  <si>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</si>
  <si>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</si>
  <si>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</si>
  <si>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</si>
  <si>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</si>
  <si>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</si>
  <si>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</si>
  <si>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</si>
  <si>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</si>
  <si>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</si>
  <si>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</si>
  <si>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</si>
  <si>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</si>
  <si>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</si>
  <si>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</si>
  <si>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</si>
  <si>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</si>
  <si>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</si>
  <si>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</si>
  <si>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</si>
  <si>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</si>
  <si>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</si>
  <si>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</si>
  <si>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</si>
  <si>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</si>
  <si>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</si>
  <si>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</si>
  <si>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</si>
  <si>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</si>
  <si>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</si>
  <si>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</si>
  <si>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</si>
  <si>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</si>
  <si>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</si>
  <si>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</si>
  <si>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</si>
  <si>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</si>
  <si>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</si>
  <si>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</si>
  <si>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</si>
  <si>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</si>
  <si>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</si>
  <si>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</si>
  <si>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</si>
  <si>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</si>
  <si>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</si>
  <si>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</si>
  <si>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</si>
  <si>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</si>
  <si>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</si>
  <si>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</si>
  <si>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</si>
  <si>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</si>
  <si>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</si>
  <si>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</si>
  <si>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</si>
  <si>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</si>
  <si>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</si>
  <si>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</si>
  <si>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</si>
  <si>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</si>
  <si>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</si>
  <si>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</si>
  <si>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</si>
  <si>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</si>
  <si>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</si>
  <si>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</si>
  <si>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</si>
  <si>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</si>
  <si>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</si>
  <si>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</si>
  <si>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</si>
  <si>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</si>
  <si>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</si>
  <si>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</si>
  <si>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</si>
  <si>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</si>
  <si>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</si>
  <si>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</si>
  <si>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</si>
  <si>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</si>
  <si>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</si>
  <si>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</si>
  <si>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</si>
  <si>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</si>
  <si>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</si>
  <si>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</si>
  <si>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</si>
  <si>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</si>
  <si>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</si>
  <si>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</si>
  <si>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</si>
  <si>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</si>
  <si>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</si>
  <si>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</si>
  <si>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</si>
  <si>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</si>
  <si>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</si>
  <si>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</si>
  <si>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</si>
  <si>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</si>
  <si>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</si>
  <si>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</si>
  <si>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</si>
  <si>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</si>
  <si>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</si>
  <si>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</si>
  <si>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</si>
  <si>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</si>
  <si>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</si>
  <si>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</si>
  <si>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</si>
  <si>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</si>
  <si>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</si>
  <si>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</si>
  <si>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</si>
  <si>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</si>
  <si>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</si>
  <si>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</si>
  <si>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</si>
  <si>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</si>
  <si>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</si>
  <si>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</si>
  <si>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</si>
  <si>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</si>
  <si>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</si>
  <si>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</si>
  <si>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</si>
  <si>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</si>
  <si>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</si>
  <si>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</si>
  <si>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</si>
  <si>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</si>
  <si>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</si>
  <si>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</si>
  <si>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</si>
  <si>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</si>
  <si>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</si>
  <si>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</si>
  <si>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</si>
  <si>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</si>
  <si>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</si>
  <si>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</si>
  <si>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</si>
  <si>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</si>
  <si>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</si>
  <si>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</si>
  <si>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</si>
  <si>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</si>
  <si>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</si>
  <si>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</si>
  <si>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</si>
  <si>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</si>
  <si>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</si>
  <si>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</si>
  <si>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</si>
  <si>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</si>
  <si>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</si>
  <si>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</si>
  <si>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</si>
  <si>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</si>
  <si>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</si>
  <si>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</si>
  <si>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</si>
  <si>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</si>
  <si>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</si>
  <si>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</si>
  <si>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</si>
  <si>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</si>
  <si>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</si>
  <si>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</si>
  <si>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</si>
  <si>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</si>
  <si>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</si>
  <si>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</si>
  <si>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</si>
  <si>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</si>
  <si>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</si>
  <si>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</si>
  <si>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</si>
  <si>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</si>
  <si>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</si>
  <si>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</si>
  <si>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</si>
  <si>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</si>
  <si>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</si>
  <si>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</si>
  <si>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</si>
  <si>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</si>
  <si>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</si>
  <si>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</si>
  <si>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</si>
  <si>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</si>
  <si>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</si>
  <si>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</si>
  <si>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</si>
  <si>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</si>
  <si>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</si>
  <si>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</si>
  <si>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</si>
  <si>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</si>
  <si>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</si>
  <si>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</si>
  <si>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</si>
  <si>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</si>
  <si>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</si>
  <si>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</si>
  <si>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</si>
  <si>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</si>
  <si>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</si>
  <si>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</si>
  <si>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</si>
  <si>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</si>
  <si>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</si>
  <si>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</si>
  <si>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</si>
  <si>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</si>
  <si>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</si>
  <si>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</si>
  <si>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</si>
  <si>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</si>
  <si>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</si>
  <si>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</si>
  <si>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</si>
  <si>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</si>
  <si>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</si>
  <si>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</si>
  <si>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</si>
  <si>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</si>
  <si>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</si>
  <si>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</si>
  <si>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</si>
  <si>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</si>
  <si>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</si>
  <si>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</si>
  <si>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</si>
  <si>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</si>
  <si>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</si>
  <si>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</si>
  <si>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</si>
  <si>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</si>
  <si>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</si>
  <si>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</si>
  <si>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</si>
  <si>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</si>
  <si>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</si>
  <si>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</si>
  <si>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</si>
  <si>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</si>
  <si>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</si>
  <si>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</si>
  <si>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</si>
  <si>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</si>
  <si>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</si>
  <si>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</si>
  <si>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</si>
  <si>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</si>
  <si>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</si>
  <si>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</si>
  <si>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</si>
  <si>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</si>
  <si>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</si>
  <si>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</si>
  <si>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</si>
  <si>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</si>
  <si>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</si>
  <si>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</si>
  <si>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</si>
  <si>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</si>
  <si>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</si>
  <si>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</si>
  <si>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</si>
  <si>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</si>
  <si>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</si>
  <si>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</si>
  <si>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</si>
  <si>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</si>
  <si>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</si>
  <si>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</si>
  <si>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</si>
  <si>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</si>
  <si>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</si>
  <si>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</si>
  <si>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</si>
  <si>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</si>
  <si>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</si>
  <si>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</si>
  <si>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</si>
  <si>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</si>
  <si>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</si>
  <si>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</si>
  <si>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</si>
  <si>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</si>
  <si>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</si>
  <si>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</si>
  <si>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</si>
  <si>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</si>
  <si>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</si>
  <si>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</si>
  <si>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</si>
  <si>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</si>
  <si>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</si>
  <si>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</si>
  <si>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</si>
  <si>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</si>
  <si>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</si>
  <si>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</si>
  <si>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</si>
  <si>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</si>
  <si>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</si>
  <si>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</si>
  <si>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</si>
  <si>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</si>
  <si>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</si>
  <si>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</si>
  <si>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</si>
  <si>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</si>
  <si>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</si>
  <si>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</si>
  <si>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</si>
  <si>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</si>
  <si>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</si>
  <si>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</si>
  <si>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</si>
  <si>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</si>
  <si>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</si>
  <si>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</si>
  <si>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</si>
  <si>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</si>
  <si>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</si>
  <si>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</si>
  <si>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</si>
  <si>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</si>
  <si>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</si>
  <si>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</si>
  <si>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</si>
  <si>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</si>
  <si>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</si>
  <si>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</si>
  <si>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</si>
  <si>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</si>
  <si>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</si>
  <si>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</si>
  <si>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</si>
  <si>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</si>
  <si>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</si>
  <si>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</si>
  <si>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</si>
  <si>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</si>
  <si>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</si>
  <si>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</si>
  <si>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</si>
  <si>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</si>
  <si>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</si>
  <si>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</si>
  <si>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</si>
  <si>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</si>
  <si>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</si>
  <si>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</si>
  <si>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</si>
  <si>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</si>
  <si>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</si>
  <si>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</si>
  <si>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</si>
  <si>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</si>
  <si>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</si>
  <si>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</si>
  <si>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</si>
  <si>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</si>
  <si>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</si>
  <si>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</si>
  <si>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</si>
  <si>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</si>
  <si>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</si>
  <si>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</si>
  <si>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</si>
  <si>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</si>
  <si>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</si>
  <si>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</si>
  <si>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</si>
  <si>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</si>
  <si>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</si>
  <si>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</si>
  <si>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</si>
  <si>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</si>
  <si>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</si>
  <si>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</si>
  <si>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</si>
  <si>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</si>
  <si>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</si>
  <si>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</si>
  <si>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</si>
  <si>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</si>
  <si>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</si>
  <si>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</si>
  <si>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</si>
  <si>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</si>
  <si>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</si>
  <si>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</si>
  <si>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</si>
  <si>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</si>
  <si>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</si>
  <si>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</si>
  <si>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</si>
  <si>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</si>
  <si>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</si>
  <si>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</si>
  <si>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</si>
  <si>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</si>
  <si>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</si>
  <si>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</si>
  <si>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</si>
  <si>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</si>
  <si>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</si>
  <si>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</si>
  <si>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</si>
  <si>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</si>
  <si>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</si>
  <si>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</si>
  <si>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</si>
  <si>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</si>
  <si>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</si>
  <si>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</si>
  <si>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</si>
  <si>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</si>
  <si>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</si>
  <si>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</si>
  <si>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</si>
  <si>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</si>
  <si>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</si>
  <si>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</si>
  <si>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</si>
  <si>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</si>
  <si>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</si>
  <si>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</si>
  <si>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</si>
  <si>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</si>
  <si>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</si>
  <si>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</si>
  <si>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</si>
  <si>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</si>
  <si>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</si>
  <si>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</si>
  <si>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</si>
  <si>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</si>
  <si>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</si>
  <si>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</si>
  <si>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</si>
  <si>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</si>
  <si>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</si>
  <si>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</si>
  <si>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</si>
  <si>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</si>
  <si>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</si>
  <si>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</si>
  <si>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</si>
  <si>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</si>
  <si>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</si>
  <si>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</si>
  <si>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</si>
  <si>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</si>
  <si>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</si>
  <si>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</si>
  <si>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</si>
  <si>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</si>
  <si>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</si>
  <si>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</si>
  <si>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</si>
  <si>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</si>
  <si>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</si>
  <si>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</si>
  <si>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</si>
  <si>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</si>
  <si>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</si>
  <si>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</si>
  <si>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</si>
  <si>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</si>
  <si>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</si>
  <si>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</si>
  <si>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</si>
  <si>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</si>
  <si>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</si>
  <si>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</si>
  <si>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</si>
  <si>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</si>
  <si>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</si>
  <si>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</si>
  <si>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</si>
  <si>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</si>
  <si>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</si>
  <si>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</si>
  <si>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</si>
  <si>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</si>
  <si>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</si>
  <si>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</si>
  <si>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</si>
  <si>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</si>
  <si>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</si>
  <si>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</si>
  <si>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</si>
  <si>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</si>
  <si>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</si>
  <si>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</si>
  <si>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</si>
  <si>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</si>
  <si>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</si>
  <si>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</si>
  <si>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</si>
  <si>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</si>
  <si>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</si>
  <si>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</si>
  <si>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</si>
  <si>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</si>
  <si>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</si>
  <si>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</si>
  <si>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</si>
  <si>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</si>
  <si>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</si>
  <si>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</si>
  <si>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</si>
  <si>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</si>
  <si>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</si>
  <si>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</si>
  <si>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</si>
  <si>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</si>
  <si>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</si>
  <si>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</si>
  <si>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</si>
  <si>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</si>
  <si>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</si>
  <si>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</si>
  <si>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</si>
  <si>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</si>
  <si>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</si>
  <si>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</si>
  <si>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</si>
  <si>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</si>
  <si>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</si>
  <si>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</si>
  <si>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</si>
  <si>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</si>
  <si>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</si>
  <si>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</si>
  <si>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</si>
  <si>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</si>
  <si>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</si>
  <si>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</si>
  <si>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</si>
  <si>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</si>
  <si>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</si>
  <si>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</si>
  <si>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</si>
  <si>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</si>
  <si>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</si>
  <si>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</si>
  <si>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</si>
  <si>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</si>
  <si>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</si>
  <si>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</si>
  <si>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</si>
  <si>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</si>
  <si>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</si>
  <si>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</si>
  <si>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</si>
  <si>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</si>
  <si>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</si>
  <si>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</si>
  <si>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</si>
  <si>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</si>
  <si>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</si>
  <si>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</si>
  <si>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</si>
  <si>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</si>
  <si>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</si>
  <si>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</si>
  <si>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</si>
  <si>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</si>
  <si>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</si>
  <si>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</si>
  <si>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</si>
  <si>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</si>
  <si>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</si>
  <si>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</si>
  <si>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</si>
  <si>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</si>
  <si>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</si>
  <si>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</si>
  <si>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</si>
  <si>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</si>
  <si>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</si>
  <si>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</si>
  <si>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</si>
  <si>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</si>
  <si>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</si>
  <si>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</si>
  <si>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</si>
  <si>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</si>
  <si>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</si>
  <si>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</si>
  <si>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</si>
  <si>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</si>
  <si>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</si>
  <si>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</si>
  <si>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</si>
  <si>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</si>
  <si>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</si>
  <si>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</si>
  <si>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</si>
  <si>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</si>
  <si>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</si>
  <si>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</si>
  <si>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</si>
  <si>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</si>
  <si>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</si>
  <si>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</si>
  <si>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</si>
  <si>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</si>
  <si>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</si>
  <si>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</si>
  <si>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</si>
  <si>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</si>
  <si>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</si>
  <si>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</si>
  <si>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</si>
  <si>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</si>
  <si>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</si>
  <si>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</si>
  <si>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</si>
  <si>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</si>
  <si>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</si>
  <si>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</si>
  <si>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</si>
  <si>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</si>
  <si>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</si>
  <si>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</si>
  <si>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</si>
  <si>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</si>
  <si>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</si>
  <si>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</si>
  <si>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</si>
  <si>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</si>
  <si>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</si>
  <si>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</si>
  <si>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</si>
  <si>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</si>
  <si>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</si>
  <si>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</si>
  <si>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</si>
  <si>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</si>
  <si>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</si>
  <si>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</si>
  <si>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</si>
  <si>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</si>
  <si>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</si>
  <si>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</si>
  <si>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</si>
  <si>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</si>
  <si>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</si>
  <si>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</si>
  <si>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</si>
  <si>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</si>
  <si>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</si>
  <si>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</si>
  <si>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</si>
  <si>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</si>
  <si>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</si>
  <si>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</si>
  <si>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</si>
  <si>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</si>
  <si>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</si>
  <si>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</si>
  <si>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</si>
  <si>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</si>
  <si>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</si>
  <si>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</si>
  <si>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</si>
  <si>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</si>
  <si>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</si>
  <si>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</si>
  <si>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</si>
  <si>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</si>
  <si>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</si>
  <si>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</si>
  <si>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</si>
  <si>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</si>
  <si>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</si>
  <si>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</si>
  <si>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</si>
  <si>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</si>
  <si>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</si>
  <si>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</si>
  <si>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</si>
  <si>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</si>
  <si>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</si>
  <si>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</si>
  <si>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</si>
  <si>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</si>
  <si>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</si>
  <si>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</si>
  <si>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</si>
  <si>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</si>
  <si>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</si>
  <si>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</si>
  <si>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</si>
  <si>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</si>
  <si>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</si>
  <si>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</si>
  <si>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</si>
  <si>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</si>
  <si>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</si>
  <si>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</si>
  <si>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</si>
  <si>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</si>
  <si>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</si>
  <si>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</si>
  <si>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</si>
  <si>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</si>
  <si>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</si>
  <si>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</si>
  <si>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</si>
  <si>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</si>
  <si>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</si>
  <si>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</si>
  <si>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</si>
  <si>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</si>
  <si>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</si>
  <si>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</si>
  <si>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</si>
  <si>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</si>
  <si>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</si>
  <si>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</si>
  <si>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</si>
  <si>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</si>
  <si>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</si>
  <si>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</si>
  <si>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</si>
  <si>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</si>
  <si>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</si>
  <si>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</si>
  <si>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</si>
  <si>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</si>
  <si>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</si>
  <si>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</si>
  <si>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</si>
  <si>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</si>
  <si>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</si>
  <si>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</si>
  <si>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</si>
  <si>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</si>
  <si>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</si>
  <si>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</si>
  <si>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</si>
  <si>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</si>
  <si>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</si>
  <si>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</si>
  <si>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</si>
  <si>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</si>
  <si>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</si>
  <si>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</si>
  <si>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</si>
  <si>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</si>
  <si>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</si>
  <si>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</si>
  <si>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</si>
  <si>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</si>
  <si>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</si>
  <si>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</si>
  <si>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</si>
  <si>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</si>
  <si>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</si>
  <si>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</si>
  <si>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</si>
  <si>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</si>
  <si>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</si>
  <si>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</si>
  <si>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</si>
  <si>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</si>
  <si>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</si>
  <si>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</si>
  <si>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</si>
  <si>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</si>
  <si>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</si>
  <si>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</si>
  <si>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</si>
  <si>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</si>
  <si>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</si>
  <si>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</si>
  <si>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</si>
  <si>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</si>
  <si>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</si>
  <si>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</si>
  <si>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</si>
  <si>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</si>
  <si>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</si>
  <si>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</si>
  <si>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</si>
  <si>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</si>
  <si>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</si>
  <si>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</si>
  <si>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</si>
  <si>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</si>
  <si>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</si>
  <si>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</si>
  <si>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</si>
  <si>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</si>
  <si>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</si>
  <si>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</si>
  <si>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</si>
  <si>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</si>
  <si>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</si>
  <si>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</si>
  <si>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</si>
  <si>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</si>
  <si>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</si>
  <si>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</si>
  <si>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</si>
  <si>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</si>
  <si>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</si>
  <si>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</si>
  <si>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</si>
  <si>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</si>
  <si>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</si>
  <si>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</si>
  <si>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</si>
  <si>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</si>
  <si>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</si>
  <si>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</si>
  <si>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</si>
  <si>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</si>
  <si>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</si>
  <si>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</si>
  <si>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</si>
  <si>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</si>
  <si>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</si>
  <si>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</si>
  <si>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</si>
  <si>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</si>
  <si>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</si>
  <si>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</si>
  <si>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</si>
  <si>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</si>
  <si>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</si>
  <si>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</si>
  <si>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</si>
  <si>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</si>
  <si>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</si>
  <si>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</si>
  <si>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</si>
  <si>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</si>
  <si>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</si>
  <si>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</si>
  <si>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</si>
  <si>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</si>
  <si>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</si>
  <si>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</si>
  <si>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</si>
  <si>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</si>
  <si>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</si>
  <si>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</si>
  <si>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</si>
  <si>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</si>
  <si>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</si>
  <si>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</si>
  <si>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</si>
  <si>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</si>
  <si>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</si>
  <si>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</si>
  <si>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</si>
  <si>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</si>
  <si>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</si>
  <si>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</si>
  <si>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</si>
  <si>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</si>
  <si>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</si>
  <si>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</si>
  <si>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</si>
  <si>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</si>
  <si>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</si>
  <si>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</si>
  <si>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</si>
  <si>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</si>
  <si>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</si>
  <si>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</si>
  <si>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</si>
  <si>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</si>
  <si>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</si>
  <si>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</si>
  <si>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</si>
  <si>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</si>
  <si>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</si>
  <si>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</si>
  <si>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</si>
  <si>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</si>
  <si>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</si>
  <si>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</si>
  <si>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</si>
  <si>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</si>
  <si>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</si>
  <si>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</si>
  <si>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</si>
  <si>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</si>
  <si>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</si>
  <si>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</si>
  <si>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</si>
  <si>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</si>
  <si>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</si>
  <si>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</si>
  <si>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</si>
  <si>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</si>
  <si>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</si>
  <si>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</si>
  <si>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</si>
  <si>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</si>
  <si>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</si>
  <si>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</si>
  <si>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</si>
  <si>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</si>
  <si>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</si>
  <si>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</si>
  <si>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</si>
  <si>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</si>
  <si>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</si>
  <si>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</si>
  <si>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</si>
  <si>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</si>
  <si>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</si>
  <si>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</si>
  <si>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</si>
  <si>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</si>
  <si>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</si>
  <si>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</si>
  <si>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</si>
  <si>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</si>
  <si>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</si>
  <si>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</si>
  <si>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</si>
  <si>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</si>
  <si>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</si>
  <si>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</si>
  <si>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</si>
  <si>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</si>
  <si>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</si>
  <si>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</si>
  <si>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</si>
  <si>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</si>
  <si>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</si>
  <si>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</si>
  <si>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</si>
  <si>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</si>
  <si>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</si>
  <si>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</si>
  <si>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</si>
  <si>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</si>
  <si>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</si>
  <si>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</si>
  <si>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</si>
  <si>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</si>
  <si>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</si>
  <si>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</si>
  <si>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</si>
  <si>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</si>
  <si>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</si>
  <si>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</si>
  <si>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</si>
  <si>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</si>
  <si>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</si>
  <si>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</si>
  <si>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</si>
  <si>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</si>
  <si>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</si>
  <si>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</si>
  <si>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</si>
  <si>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</si>
  <si>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</si>
  <si>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</si>
  <si>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</si>
  <si>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</si>
  <si>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</si>
  <si>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</si>
  <si>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</si>
  <si>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</si>
  <si>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</si>
  <si>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</si>
  <si>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</si>
  <si>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</si>
  <si>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</si>
  <si>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</si>
  <si>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</si>
  <si>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</si>
  <si>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</si>
  <si>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</si>
  <si>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</si>
  <si>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</si>
  <si>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</si>
  <si>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</si>
  <si>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</si>
  <si>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</si>
  <si>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</si>
  <si>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</si>
  <si>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</si>
  <si>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</si>
  <si>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</si>
  <si>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</si>
  <si>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</si>
  <si>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</si>
  <si>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</si>
  <si>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</si>
  <si>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</si>
  <si>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</si>
  <si>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</si>
  <si>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</si>
  <si>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</si>
  <si>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</si>
  <si>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</si>
  <si>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</si>
  <si>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</si>
  <si>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</si>
  <si>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</si>
  <si>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</si>
  <si>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</si>
  <si>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</si>
  <si>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</si>
  <si>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</si>
  <si>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</si>
  <si>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</si>
  <si>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</si>
  <si>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</si>
  <si>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</si>
  <si>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</si>
  <si>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</si>
  <si>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</si>
  <si>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</si>
  <si>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</si>
  <si>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</si>
  <si>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</si>
  <si>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</si>
  <si>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</si>
  <si>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</si>
  <si>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</si>
  <si>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</si>
  <si>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</si>
  <si>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</si>
  <si>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</si>
  <si>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</si>
  <si>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</si>
  <si>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</si>
  <si>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</si>
  <si>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</si>
  <si>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</si>
  <si>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</si>
  <si>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</si>
  <si>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</si>
  <si>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</si>
  <si>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</si>
  <si>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</si>
  <si>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</si>
  <si>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</si>
  <si>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</si>
  <si>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</si>
  <si>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</si>
  <si>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</si>
  <si>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</si>
  <si>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</si>
  <si>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</si>
  <si>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</si>
  <si>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</si>
  <si>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</si>
  <si>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</si>
  <si>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</si>
  <si>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</si>
  <si>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</si>
  <si>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</si>
  <si>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</si>
  <si>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</si>
  <si>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</si>
  <si>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</si>
  <si>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</si>
  <si>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</si>
  <si>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</si>
  <si>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</si>
  <si>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</si>
  <si>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</si>
  <si>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</si>
  <si>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</si>
  <si>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</si>
  <si>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</si>
  <si>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</si>
  <si>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</si>
  <si>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</si>
  <si>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</si>
  <si>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</si>
  <si>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</si>
  <si>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</si>
  <si>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</si>
  <si>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</si>
  <si>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</si>
  <si>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</si>
  <si>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</si>
  <si>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</si>
  <si>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</si>
  <si>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</si>
  <si>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</si>
  <si>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</si>
  <si>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</si>
  <si>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</si>
  <si>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</si>
  <si>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</si>
  <si>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</si>
  <si>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</si>
  <si>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</si>
  <si>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</si>
  <si>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</si>
  <si>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</si>
  <si>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</si>
  <si>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</si>
  <si>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</si>
  <si>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</si>
  <si>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</si>
  <si>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</si>
  <si>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</si>
  <si>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</si>
  <si>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</si>
  <si>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</si>
  <si>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</si>
  <si>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</si>
  <si>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</si>
  <si>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</si>
  <si>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</si>
  <si>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</si>
  <si>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</si>
  <si>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</si>
  <si>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</si>
  <si>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</si>
  <si>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</si>
  <si>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</si>
  <si>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</si>
  <si>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</si>
  <si>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</si>
  <si>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</si>
  <si>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</si>
  <si>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</si>
  <si>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</si>
  <si>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</si>
  <si>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</si>
  <si>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</si>
  <si>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</si>
  <si>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</si>
  <si>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</si>
  <si>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</si>
  <si>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</si>
  <si>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</si>
  <si>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</si>
  <si>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</si>
  <si>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</si>
  <si>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</si>
  <si>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</si>
  <si>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</si>
  <si>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</si>
  <si>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</si>
  <si>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</si>
  <si>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</si>
  <si>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</si>
  <si>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</si>
  <si>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</si>
  <si>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</si>
  <si>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</si>
  <si>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</si>
  <si>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</si>
  <si>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</si>
  <si>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</si>
  <si>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</si>
  <si>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</si>
  <si>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</si>
  <si>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</si>
  <si>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</si>
  <si>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</si>
  <si>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</si>
  <si>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</si>
  <si>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</si>
  <si>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</si>
  <si>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</si>
  <si>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</si>
  <si>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</si>
  <si>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</si>
  <si>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</si>
  <si>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</si>
  <si>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</si>
  <si>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</si>
  <si>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</si>
  <si>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</si>
  <si>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</si>
  <si>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</si>
  <si>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</si>
  <si>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</si>
  <si>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</si>
  <si>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</si>
  <si>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</si>
  <si>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</si>
  <si>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</si>
  <si>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</si>
  <si>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</si>
  <si>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</si>
  <si>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</si>
  <si>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</si>
  <si>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</si>
  <si>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</si>
  <si>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</si>
  <si>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</si>
  <si>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</si>
  <si>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</si>
  <si>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</si>
  <si>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</si>
  <si>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</si>
  <si>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</si>
  <si>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</si>
  <si>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</si>
  <si>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</si>
  <si>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</si>
  <si>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</si>
  <si>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</si>
  <si>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</si>
  <si>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</si>
  <si>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</si>
  <si>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</si>
  <si>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</si>
  <si>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</si>
  <si>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</si>
  <si>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</si>
  <si>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</si>
  <si>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</si>
  <si>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</si>
  <si>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</si>
  <si>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</si>
  <si>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</si>
  <si>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</si>
  <si>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</si>
  <si>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</si>
  <si>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</si>
  <si>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</si>
  <si>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</si>
  <si>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</si>
  <si>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</si>
  <si>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</si>
  <si>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</si>
  <si>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</si>
  <si>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</si>
  <si>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</si>
  <si>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</si>
  <si>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</si>
  <si>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</si>
  <si>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</si>
  <si>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</si>
  <si>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</si>
  <si>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</si>
  <si>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</si>
  <si>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</si>
  <si>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</si>
  <si>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</si>
  <si>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</si>
  <si>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</si>
  <si>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</si>
  <si>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</si>
  <si>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</si>
  <si>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</si>
  <si>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</si>
  <si>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</si>
  <si>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</si>
  <si>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</si>
  <si>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</si>
  <si>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</si>
  <si>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</si>
  <si>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</si>
  <si>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</si>
  <si>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</si>
  <si>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</si>
  <si>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</si>
  <si>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</si>
  <si>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</si>
  <si>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</si>
  <si>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</si>
  <si>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</si>
  <si>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</si>
  <si>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</si>
  <si>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</si>
  <si>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</si>
  <si>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</si>
  <si>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</si>
  <si>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</si>
  <si>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</si>
  <si>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</si>
  <si>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</si>
  <si>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</si>
  <si>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</si>
  <si>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</si>
  <si>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</si>
  <si>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</si>
  <si>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</si>
  <si>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</si>
  <si>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</si>
  <si>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</si>
  <si>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</si>
  <si>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</si>
  <si>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</si>
  <si>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</si>
  <si>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</si>
  <si>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</si>
  <si>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</si>
  <si>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</si>
  <si>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</si>
  <si>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</si>
  <si>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</si>
  <si>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</si>
  <si>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</si>
  <si>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</si>
  <si>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</si>
  <si>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</si>
  <si>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</si>
  <si>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</si>
  <si>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</si>
  <si>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</si>
  <si>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</si>
  <si>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</si>
  <si>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</si>
  <si>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</si>
  <si>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</si>
  <si>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</si>
  <si>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</si>
  <si>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</si>
  <si>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</si>
  <si>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</si>
  <si>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</si>
  <si>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</si>
  <si>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</si>
  <si>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</si>
  <si>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</si>
  <si>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</si>
  <si>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</si>
  <si>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</si>
  <si>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</si>
  <si>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</si>
  <si>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</si>
  <si>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</si>
  <si>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</si>
  <si>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</si>
  <si>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</si>
  <si>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</si>
  <si>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</si>
  <si>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</si>
  <si>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</si>
  <si>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</si>
  <si>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</si>
  <si>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</si>
  <si>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</si>
  <si>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</si>
  <si>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</si>
  <si>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</si>
  <si>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</si>
  <si>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</si>
  <si>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</si>
  <si>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</si>
  <si>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</si>
  <si>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</si>
  <si>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</si>
  <si>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</si>
  <si>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</si>
  <si>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</si>
  <si>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</si>
  <si>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</si>
  <si>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</si>
  <si>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</si>
  <si>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</si>
  <si>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</si>
  <si>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</si>
  <si>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</si>
  <si>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</si>
  <si>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</si>
  <si>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</si>
  <si>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</si>
  <si>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</si>
  <si>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</si>
  <si>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</si>
  <si>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</si>
  <si>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</si>
  <si>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</si>
  <si>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</si>
  <si>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</si>
  <si>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</si>
  <si>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</si>
  <si>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</si>
  <si>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</si>
  <si>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</si>
  <si>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</si>
  <si>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</si>
  <si>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</si>
  <si>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</si>
  <si>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</si>
  <si>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</si>
  <si>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</si>
  <si>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</si>
  <si>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</si>
  <si>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</si>
  <si>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</si>
  <si>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</si>
  <si>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</si>
  <si>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</si>
  <si>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</si>
  <si>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</si>
  <si>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</si>
  <si>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</si>
  <si>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</si>
  <si>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</si>
  <si>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</si>
  <si>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</si>
  <si>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</si>
  <si>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</si>
  <si>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</si>
  <si>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</si>
  <si>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</si>
  <si>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</si>
  <si>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</si>
  <si>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</si>
  <si>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</si>
  <si>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</si>
  <si>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</si>
  <si>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</si>
  <si>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</si>
  <si>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</si>
  <si>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</si>
  <si>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</si>
  <si>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</si>
  <si>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</si>
  <si>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</si>
  <si>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</si>
  <si>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</si>
  <si>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</si>
  <si>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</si>
  <si>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</si>
  <si>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</si>
  <si>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</si>
  <si>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</si>
  <si>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</si>
  <si>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</si>
  <si>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</si>
  <si>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</si>
  <si>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</si>
  <si>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</si>
  <si>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</si>
  <si>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</si>
  <si>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</si>
  <si>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</si>
  <si>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</si>
  <si>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</si>
  <si>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</si>
  <si>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</si>
  <si>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</si>
  <si>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</si>
  <si>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</si>
  <si>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</si>
  <si>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</si>
  <si>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</si>
  <si>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</si>
  <si>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</si>
  <si>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</si>
  <si>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</si>
  <si>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</si>
  <si>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</si>
  <si>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</si>
  <si>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</si>
  <si>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</si>
  <si>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</si>
  <si>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</si>
  <si>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</si>
  <si>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</si>
  <si>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</si>
  <si>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</si>
  <si>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</si>
  <si>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</si>
  <si>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</si>
  <si>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</si>
  <si>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</si>
  <si>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</si>
  <si>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</si>
  <si>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</si>
  <si>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</si>
  <si>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</si>
  <si>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</si>
  <si>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</si>
  <si>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</si>
  <si>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</si>
  <si>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</si>
  <si>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</si>
  <si>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</si>
  <si>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</si>
  <si>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</si>
  <si>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</si>
  <si>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</si>
  <si>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</si>
  <si>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</si>
  <si>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</si>
  <si>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</si>
  <si>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</si>
  <si>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</si>
  <si>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</si>
  <si>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</si>
  <si>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</si>
  <si>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</si>
  <si>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</si>
  <si>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</si>
  <si>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</si>
  <si>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</si>
  <si>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</si>
  <si>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</si>
  <si>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</si>
  <si>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</si>
  <si>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</si>
  <si>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</si>
  <si>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</si>
  <si>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</si>
  <si>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</si>
  <si>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</si>
  <si>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</si>
  <si>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</si>
  <si>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</si>
  <si>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</si>
  <si>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</si>
  <si>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</si>
  <si>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</si>
  <si>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</si>
  <si>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</si>
  <si>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</si>
  <si>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</si>
  <si>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</si>
  <si>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</si>
  <si>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</si>
  <si>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</si>
  <si>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</si>
  <si>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</si>
  <si>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</si>
  <si>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</si>
  <si>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</si>
  <si>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</si>
  <si>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</si>
  <si>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</si>
  <si>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</si>
  <si>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</si>
  <si>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</si>
  <si>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</si>
  <si>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</si>
  <si>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</si>
  <si>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</si>
  <si>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</si>
  <si>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</si>
  <si>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</si>
  <si>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</si>
  <si>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</si>
  <si>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</si>
  <si>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</si>
  <si>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</si>
  <si>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</si>
  <si>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</si>
  <si>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</si>
  <si>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</si>
  <si>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</si>
  <si>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</si>
  <si>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</si>
  <si>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</si>
  <si>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</si>
  <si>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</si>
  <si>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</si>
  <si>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</si>
  <si>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</si>
  <si>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</si>
  <si>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</si>
  <si>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</si>
  <si>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</si>
  <si>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</si>
  <si>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</si>
  <si>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</si>
  <si>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</si>
  <si>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</si>
  <si>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</si>
  <si>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</si>
  <si>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</si>
  <si>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</si>
  <si>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</si>
  <si>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</si>
  <si>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</si>
  <si>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</si>
  <si>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</si>
  <si>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</si>
  <si>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</si>
  <si>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</si>
  <si>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</si>
  <si>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</si>
  <si>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</si>
  <si>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</si>
  <si>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</si>
  <si>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</si>
  <si>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</si>
  <si>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</si>
  <si>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</si>
  <si>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</si>
  <si>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</si>
  <si>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</si>
  <si>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</si>
  <si>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</si>
  <si>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</si>
  <si>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</si>
  <si>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</si>
  <si>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</si>
  <si>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</si>
  <si>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</si>
  <si>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</si>
  <si>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</si>
  <si>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</si>
  <si>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</si>
  <si>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</si>
  <si>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</si>
  <si>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</si>
  <si>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</si>
  <si>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</si>
  <si>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</si>
  <si>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</si>
  <si>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</si>
  <si>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</si>
  <si>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</si>
  <si>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</si>
  <si>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</si>
  <si>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</si>
  <si>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</si>
  <si>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</si>
  <si>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</si>
  <si>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</si>
  <si>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</si>
  <si>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</si>
  <si>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</si>
  <si>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</si>
  <si>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</si>
  <si>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</si>
  <si>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</si>
  <si>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</si>
  <si>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</si>
  <si>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</si>
  <si>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</si>
  <si>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</si>
  <si>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</si>
  <si>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</si>
  <si>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</si>
  <si>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</si>
  <si>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</si>
  <si>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</si>
  <si>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</si>
  <si>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</si>
  <si>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</si>
  <si>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</si>
  <si>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</si>
  <si>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</si>
  <si>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</si>
  <si>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</si>
  <si>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</si>
  <si>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</si>
  <si>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</si>
  <si>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</si>
  <si>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</si>
  <si>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</si>
  <si>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</si>
  <si>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</si>
  <si>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</si>
  <si>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</si>
  <si>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</si>
  <si>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</si>
  <si>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</si>
  <si>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</si>
  <si>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</si>
  <si>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</si>
  <si>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</si>
  <si>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</si>
  <si>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</si>
  <si>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</si>
  <si>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</si>
  <si>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</si>
  <si>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</si>
  <si>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</si>
  <si>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</si>
  <si>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</si>
  <si>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</si>
  <si>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</si>
  <si>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</si>
  <si>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</si>
  <si>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</si>
  <si>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</si>
  <si>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</si>
  <si>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</si>
  <si>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</si>
  <si>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</si>
  <si>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</si>
  <si>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</si>
  <si>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</si>
  <si>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</si>
  <si>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</si>
  <si>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</si>
  <si>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</si>
  <si>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</si>
  <si>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</si>
  <si>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</si>
  <si>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</si>
  <si>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</si>
  <si>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</si>
  <si>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</si>
  <si>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</si>
  <si>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</si>
  <si>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</si>
  <si>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</si>
  <si>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</si>
  <si>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</si>
  <si>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</si>
  <si>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</si>
  <si>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</si>
  <si>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</si>
  <si>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</si>
  <si>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</si>
  <si>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</si>
  <si>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</si>
  <si>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</si>
  <si>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</si>
  <si>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</si>
  <si>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</si>
  <si>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</si>
  <si>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</si>
  <si>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</si>
  <si>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</si>
  <si>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</si>
  <si>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</si>
  <si>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</si>
  <si>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</si>
  <si>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</si>
  <si>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</si>
  <si>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</si>
  <si>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</si>
  <si>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</si>
  <si>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</si>
  <si>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</si>
  <si>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</si>
  <si>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</si>
  <si>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</si>
  <si>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</si>
  <si>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</si>
  <si>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</si>
  <si>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</si>
  <si>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</si>
  <si>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</si>
  <si>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</si>
  <si>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</si>
  <si>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</si>
  <si>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</si>
  <si>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</si>
  <si>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</si>
  <si>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</si>
  <si>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</si>
  <si>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</si>
  <si>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</si>
  <si>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</si>
  <si>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</si>
  <si>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</si>
  <si>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</si>
  <si>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</si>
  <si>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</si>
  <si>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</si>
  <si>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</si>
  <si>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</si>
  <si>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</si>
  <si>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</si>
  <si>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</si>
  <si>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</si>
  <si>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</si>
  <si>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</si>
  <si>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</si>
  <si>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</si>
  <si>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</si>
  <si>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</si>
  <si>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</si>
  <si>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</si>
  <si>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</si>
  <si>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</si>
  <si>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</si>
  <si>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</si>
  <si>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</si>
  <si>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</si>
  <si>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</si>
  <si>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</si>
  <si>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</si>
  <si>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</si>
  <si>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</si>
  <si>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</si>
  <si>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</si>
  <si>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</si>
  <si>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</si>
  <si>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</si>
  <si>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</si>
  <si>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</si>
  <si>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</si>
  <si>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</si>
  <si>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</si>
  <si>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</si>
  <si>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</si>
  <si>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</si>
  <si>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</si>
  <si>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</si>
  <si>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</si>
  <si>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</si>
  <si>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</si>
  <si>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</si>
  <si>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</si>
  <si>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</si>
  <si>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</si>
  <si>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</si>
  <si>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</si>
  <si>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</si>
  <si>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</si>
  <si>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</si>
  <si>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</si>
  <si>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</si>
  <si>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</si>
  <si>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</si>
  <si>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</si>
  <si>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</si>
  <si>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</si>
  <si>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</si>
  <si>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</si>
  <si>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</si>
  <si>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</si>
  <si>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</si>
  <si>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</si>
  <si>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</si>
  <si>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</si>
  <si>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</si>
  <si>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</si>
  <si>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</si>
  <si>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</si>
  <si>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</si>
  <si>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</si>
  <si>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</si>
  <si>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</si>
  <si>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</si>
  <si>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</si>
  <si>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</si>
  <si>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</si>
  <si>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</si>
  <si>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</si>
  <si>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</si>
  <si>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</si>
  <si>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</si>
  <si>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</si>
  <si>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</si>
  <si>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</si>
  <si>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</si>
  <si>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</si>
  <si>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</si>
  <si>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</si>
  <si>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</si>
  <si>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</si>
  <si>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</si>
  <si>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</si>
  <si>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</si>
  <si>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</si>
  <si>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</si>
  <si>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</si>
  <si>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</si>
  <si>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</si>
  <si>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</si>
  <si>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</si>
  <si>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</si>
  <si>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</si>
  <si>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</si>
  <si>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</si>
  <si>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</si>
  <si>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</si>
  <si>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</si>
  <si>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</si>
  <si>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</si>
  <si>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</si>
  <si>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</si>
  <si>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</si>
  <si>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</si>
  <si>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</si>
  <si>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</si>
  <si>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</si>
  <si>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</si>
  <si>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</si>
  <si>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</si>
  <si>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</si>
  <si>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</si>
  <si>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</si>
  <si>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</si>
  <si>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</si>
  <si>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</si>
  <si>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</si>
  <si>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</si>
  <si>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</si>
  <si>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</si>
  <si>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</si>
  <si>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</si>
  <si>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</si>
  <si>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</si>
  <si>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</si>
  <si>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</si>
  <si>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</si>
  <si>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</si>
  <si>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</si>
  <si>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</si>
  <si>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</si>
  <si>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</si>
  <si>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</si>
  <si>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</si>
  <si>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</si>
  <si>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</si>
  <si>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</si>
  <si>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</si>
  <si>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</si>
  <si>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</si>
  <si>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</si>
  <si>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</si>
  <si>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</si>
  <si>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</si>
  <si>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</si>
  <si>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</si>
  <si>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</si>
  <si>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</si>
  <si>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</si>
  <si>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</si>
  <si>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</si>
  <si>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</si>
  <si>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</si>
  <si>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</si>
  <si>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</si>
  <si>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</si>
  <si>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</si>
  <si>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</si>
  <si>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</si>
  <si>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</si>
  <si>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</si>
  <si>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</si>
  <si>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</si>
  <si>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</si>
  <si>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</si>
  <si>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</si>
  <si>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</si>
  <si>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</si>
  <si>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</si>
  <si>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</si>
  <si>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</si>
  <si>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</si>
  <si>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</si>
  <si>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</si>
  <si>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</si>
  <si>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</si>
  <si>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</si>
  <si>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</si>
  <si>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</si>
  <si>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</si>
  <si>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</si>
  <si>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</si>
  <si>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</si>
  <si>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</si>
  <si>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</si>
  <si>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</si>
  <si>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</si>
  <si>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</si>
  <si>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</si>
  <si>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</si>
  <si>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</si>
  <si>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</si>
  <si>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</si>
  <si>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</si>
  <si>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</si>
  <si>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</si>
  <si>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</si>
  <si>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</si>
  <si>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</si>
  <si>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</si>
  <si>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</si>
  <si>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</si>
  <si>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</si>
  <si>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</si>
  <si>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</si>
  <si>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</si>
  <si>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</si>
  <si>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</si>
  <si>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</si>
  <si>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</si>
  <si>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</si>
  <si>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</si>
  <si>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</si>
  <si>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</si>
  <si>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</si>
  <si>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</si>
  <si>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</si>
  <si>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</si>
  <si>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</si>
  <si>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</si>
  <si>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</si>
  <si>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</si>
  <si>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</si>
  <si>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</si>
  <si>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</si>
  <si>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</si>
  <si>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</si>
  <si>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</si>
  <si>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</si>
  <si>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</si>
  <si>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</si>
  <si>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</si>
  <si>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</si>
  <si>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</si>
  <si>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</si>
  <si>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</si>
  <si>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</si>
  <si>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</si>
  <si>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</si>
  <si>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</si>
  <si>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</si>
  <si>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</si>
  <si>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</si>
  <si>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</si>
  <si>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</si>
  <si>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</si>
  <si>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</si>
  <si>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</si>
  <si>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</si>
  <si>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</si>
  <si>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</si>
  <si>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</si>
  <si>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</si>
  <si>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</si>
  <si>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</si>
  <si>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</si>
  <si>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</si>
  <si>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</si>
  <si>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</si>
  <si>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</si>
  <si>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</si>
  <si>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</si>
  <si>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</si>
  <si>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</si>
  <si>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</si>
  <si>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</si>
  <si>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</si>
  <si>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</si>
  <si>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</si>
  <si>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</si>
  <si>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</si>
  <si>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</si>
  <si>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</si>
  <si>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</si>
  <si>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</si>
  <si>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</si>
  <si>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</si>
  <si>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</si>
  <si>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</si>
  <si>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</si>
  <si>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</si>
  <si>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</si>
  <si>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</si>
  <si>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</si>
  <si>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</si>
  <si>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</si>
  <si>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</si>
  <si>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</si>
  <si>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</si>
  <si>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</si>
  <si>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</si>
  <si>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</si>
  <si>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</si>
  <si>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</si>
  <si>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</si>
  <si>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</si>
  <si>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</si>
  <si>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</si>
  <si>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</si>
  <si>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</si>
  <si>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</si>
  <si>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</si>
  <si>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</si>
  <si>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</si>
  <si>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</si>
  <si>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</si>
  <si>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</si>
  <si>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</si>
  <si>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</si>
  <si>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</si>
  <si>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</si>
  <si>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</si>
  <si>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</si>
  <si>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</si>
  <si>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</si>
  <si>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</si>
  <si>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</si>
  <si>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</si>
  <si>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</si>
  <si>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</si>
  <si>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</si>
  <si>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</si>
  <si>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</si>
  <si>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</si>
  <si>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</si>
  <si>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</si>
  <si>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</si>
  <si>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</si>
  <si>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</si>
  <si>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</si>
  <si>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</si>
  <si>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</si>
  <si>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</si>
  <si>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</si>
  <si>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</si>
  <si>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</si>
  <si>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</si>
  <si>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</si>
  <si>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</si>
  <si>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</si>
  <si>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</si>
  <si>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</si>
  <si>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</si>
  <si>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</si>
  <si>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</si>
  <si>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</si>
  <si>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</si>
  <si>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</si>
  <si>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</si>
  <si>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</si>
  <si>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</si>
  <si>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</si>
  <si>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</si>
  <si>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</si>
  <si>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</si>
  <si>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</si>
  <si>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</si>
  <si>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</si>
  <si>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</si>
  <si>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</si>
  <si>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</si>
  <si>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</si>
  <si>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</si>
  <si>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</si>
  <si>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</si>
  <si>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</si>
  <si>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</si>
  <si>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</si>
  <si>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</si>
  <si>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</si>
  <si>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</si>
  <si>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</si>
  <si>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</si>
  <si>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</si>
  <si>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</si>
  <si>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</si>
  <si>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</si>
  <si>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</si>
  <si>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</si>
  <si>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</si>
  <si>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</si>
  <si>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</si>
  <si>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</si>
  <si>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</si>
  <si>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</si>
  <si>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</si>
  <si>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</si>
  <si>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</si>
  <si>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</si>
  <si>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</si>
  <si>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</si>
  <si>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</si>
  <si>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</si>
  <si>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</si>
  <si>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</si>
  <si>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</si>
  <si>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</si>
  <si>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</si>
  <si>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</si>
  <si>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</si>
  <si>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</si>
  <si>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</si>
  <si>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</si>
  <si>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</si>
  <si>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</si>
  <si>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</si>
  <si>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</si>
  <si>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</si>
  <si>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</si>
  <si>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</si>
  <si>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</si>
  <si>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</si>
  <si>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</si>
  <si>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</si>
  <si>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</si>
  <si>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</si>
  <si>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</si>
  <si>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</si>
  <si>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</si>
  <si>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</si>
  <si>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</si>
  <si>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</si>
  <si>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</si>
  <si>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</si>
  <si>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</si>
  <si>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</si>
  <si>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</si>
  <si>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</si>
  <si>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</si>
  <si>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</si>
  <si>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</si>
  <si>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</si>
  <si>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</si>
  <si>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</si>
  <si>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</si>
  <si>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</si>
  <si>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</si>
  <si>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</si>
  <si>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</si>
  <si>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</si>
  <si>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</si>
  <si>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</si>
  <si>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</si>
  <si>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</si>
  <si>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</si>
  <si>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</si>
  <si>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</si>
  <si>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</si>
  <si>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</si>
  <si>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</si>
  <si>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</si>
  <si>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</si>
  <si>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</si>
  <si>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</si>
  <si>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</si>
  <si>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</si>
  <si>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</si>
  <si>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</si>
  <si>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</si>
  <si>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</si>
  <si>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</si>
  <si>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</si>
  <si>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</si>
  <si>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</si>
  <si>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</si>
  <si>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</si>
  <si>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</si>
  <si>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</si>
  <si>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</si>
  <si>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</si>
  <si>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</si>
  <si>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</si>
  <si>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</si>
  <si>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</si>
  <si>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</si>
  <si>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</si>
  <si>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</si>
  <si>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</si>
  <si>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</si>
  <si>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</si>
  <si>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</si>
  <si>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</si>
  <si>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</si>
  <si>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</si>
  <si>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</si>
  <si>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</si>
  <si>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</si>
  <si>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</si>
  <si>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</si>
  <si>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</si>
  <si>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</si>
  <si>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</si>
  <si>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</si>
  <si>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</si>
  <si>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</si>
  <si>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</si>
  <si>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</si>
  <si>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</si>
  <si>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</si>
  <si>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</si>
  <si>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</si>
  <si>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</si>
  <si>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</si>
  <si>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</si>
  <si>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</si>
  <si>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</si>
  <si>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</si>
  <si>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</si>
  <si>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</si>
  <si>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</si>
  <si>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</si>
  <si>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</si>
  <si>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</si>
  <si>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</si>
  <si>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</si>
  <si>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</si>
  <si>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</si>
  <si>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</si>
  <si>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</si>
  <si>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</si>
  <si>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</si>
  <si>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</si>
  <si>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</si>
  <si>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</si>
  <si>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</si>
  <si>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</si>
  <si>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</si>
  <si>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</si>
  <si>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</si>
  <si>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</si>
  <si>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</si>
  <si>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</si>
  <si>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</si>
  <si>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</si>
  <si>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</si>
  <si>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</si>
  <si>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</si>
  <si>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</si>
  <si>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</si>
  <si>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</si>
  <si>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</si>
  <si>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</si>
  <si>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</si>
  <si>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</si>
  <si>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</si>
  <si>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</si>
  <si>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</si>
  <si>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</si>
  <si>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</si>
  <si>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</si>
  <si>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</si>
  <si>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</si>
  <si>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</si>
  <si>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</si>
  <si>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</si>
  <si>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</si>
  <si>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</si>
  <si>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</si>
  <si>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</si>
  <si>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</si>
  <si>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</si>
  <si>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</si>
  <si>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</si>
  <si>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</si>
  <si>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</si>
  <si>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</si>
  <si>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</si>
  <si>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</si>
  <si>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</si>
  <si>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</si>
  <si>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</si>
  <si>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</si>
  <si>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</si>
  <si>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</si>
  <si>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</si>
  <si>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</si>
  <si>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</si>
  <si>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</si>
  <si>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</si>
  <si>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</si>
  <si>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</si>
  <si>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</si>
  <si>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</si>
  <si>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</si>
  <si>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</si>
  <si>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</si>
  <si>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</si>
  <si>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</si>
  <si>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</si>
  <si>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</si>
  <si>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</si>
  <si>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</si>
  <si>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</si>
  <si>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</si>
  <si>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</si>
  <si>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</si>
  <si>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</si>
  <si>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</si>
  <si>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</si>
  <si>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</si>
  <si>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</si>
  <si>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</si>
  <si>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</si>
  <si>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</si>
  <si>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</si>
  <si>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</si>
  <si>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</si>
  <si>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</si>
  <si>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</si>
  <si>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</si>
  <si>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</si>
  <si>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</si>
  <si>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</si>
  <si>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</si>
  <si>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</si>
  <si>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</si>
  <si>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</si>
  <si>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</si>
  <si>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</si>
  <si>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</si>
  <si>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</si>
  <si>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</si>
  <si>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</si>
  <si>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</si>
  <si>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</si>
  <si>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</si>
  <si>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</si>
  <si>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</si>
  <si>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</si>
  <si>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</si>
  <si>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</si>
  <si>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</si>
  <si>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</si>
  <si>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</si>
  <si>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</si>
  <si>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</si>
  <si>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</si>
  <si>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</si>
  <si>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</si>
  <si>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</si>
  <si>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</si>
  <si>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</si>
  <si>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</si>
  <si>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</si>
  <si>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</si>
  <si>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</si>
  <si>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</si>
  <si>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</si>
  <si>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</si>
  <si>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</si>
  <si>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</si>
  <si>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</si>
  <si>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</si>
  <si>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</si>
  <si>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</si>
  <si>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</si>
  <si>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</si>
  <si>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</si>
  <si>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</si>
  <si>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</si>
  <si>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</si>
  <si>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</si>
  <si>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</si>
  <si>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</si>
  <si>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</si>
  <si>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</si>
  <si>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</si>
  <si>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</si>
  <si>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</si>
  <si>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</si>
  <si>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</si>
  <si>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</si>
  <si>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</si>
  <si>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</si>
  <si>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</si>
  <si>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</si>
  <si>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</si>
  <si>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</si>
  <si>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</si>
  <si>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</si>
  <si>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</si>
  <si>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</si>
  <si>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</si>
  <si>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</si>
  <si>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</si>
  <si>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</si>
  <si>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</si>
  <si>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</si>
  <si>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</si>
  <si>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</si>
  <si>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</si>
  <si>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</si>
  <si>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</si>
  <si>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</si>
  <si>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</si>
  <si>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</si>
  <si>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</si>
  <si>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</si>
  <si>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</si>
  <si>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</si>
  <si>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</si>
  <si>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</si>
  <si>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</si>
  <si>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</si>
  <si>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</si>
  <si>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</si>
  <si>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</si>
  <si>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</si>
  <si>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</si>
  <si>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</si>
  <si>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</si>
  <si>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</si>
  <si>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</si>
  <si>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</si>
  <si>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</si>
  <si>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</si>
  <si>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</si>
  <si>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</si>
  <si>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</si>
  <si>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</si>
  <si>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</si>
  <si>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</si>
  <si>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</si>
  <si>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</si>
  <si>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</si>
  <si>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</si>
  <si>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</si>
  <si>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</si>
  <si>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</si>
  <si>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</si>
  <si>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</si>
  <si>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</si>
  <si>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</si>
  <si>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</si>
  <si>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</si>
  <si>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</si>
  <si>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</si>
  <si>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</si>
  <si>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</si>
  <si>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</si>
  <si>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</si>
  <si>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</si>
  <si>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</si>
  <si>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</si>
  <si>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</si>
  <si>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</si>
  <si>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</si>
  <si>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</si>
  <si>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</si>
  <si>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</si>
  <si>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</si>
  <si>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</si>
  <si>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</si>
  <si>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</si>
  <si>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</si>
  <si>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</si>
  <si>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</si>
  <si>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</si>
  <si>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</si>
  <si>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</si>
  <si>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</si>
  <si>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</si>
  <si>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</si>
  <si>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</si>
  <si>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</si>
  <si>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</si>
  <si>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</si>
  <si>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</si>
  <si>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</si>
  <si>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</si>
  <si>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</si>
  <si>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</si>
  <si>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</si>
  <si>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</si>
  <si>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</si>
  <si>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</si>
  <si>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</si>
  <si>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</si>
  <si>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</si>
  <si>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</si>
  <si>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</si>
  <si>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</si>
  <si>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</si>
  <si>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</si>
  <si>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</si>
  <si>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</si>
  <si>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</si>
  <si>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</si>
  <si>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</si>
  <si>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</si>
  <si>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</si>
  <si>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</si>
  <si>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</si>
  <si>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</si>
  <si>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</si>
  <si>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</si>
  <si>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</si>
  <si>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</si>
  <si>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</si>
  <si>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</si>
  <si>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</si>
  <si>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</si>
  <si>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</si>
  <si>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</si>
  <si>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</si>
  <si>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</si>
  <si>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</si>
  <si>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</si>
  <si>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</si>
  <si>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</si>
  <si>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</si>
  <si>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</si>
  <si>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</si>
  <si>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</si>
  <si>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</si>
  <si>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</si>
  <si>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</si>
  <si>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</si>
  <si>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</si>
  <si>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</si>
  <si>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</si>
  <si>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</si>
  <si>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</si>
  <si>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</si>
  <si>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</si>
  <si>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</si>
  <si>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</si>
  <si>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</si>
  <si>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</si>
  <si>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</si>
  <si>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</si>
  <si>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</si>
  <si>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</si>
  <si>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</si>
  <si>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</si>
  <si>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</si>
  <si>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</si>
  <si>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</si>
  <si>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</si>
  <si>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</si>
  <si>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</si>
  <si>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</si>
  <si>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</si>
  <si>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</si>
  <si>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</si>
  <si>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</si>
  <si>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</si>
  <si>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</si>
  <si>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</si>
  <si>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</si>
  <si>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</si>
  <si>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</si>
  <si>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</si>
  <si>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</si>
  <si>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</si>
  <si>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</si>
  <si>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</si>
  <si>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</si>
  <si>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</si>
  <si>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</si>
  <si>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</si>
  <si>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</si>
  <si>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</si>
  <si>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</si>
  <si>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</si>
  <si>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</si>
  <si>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</si>
  <si>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</si>
  <si>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</si>
  <si>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</si>
  <si>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</si>
  <si>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</si>
  <si>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</si>
  <si>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</si>
  <si>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</si>
  <si>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</si>
  <si>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</si>
  <si>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</si>
  <si>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</si>
  <si>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</si>
  <si>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</si>
  <si>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</si>
  <si>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</si>
  <si>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</si>
  <si>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</si>
  <si>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</si>
  <si>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</si>
  <si>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</si>
  <si>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</si>
  <si>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</si>
  <si>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</si>
  <si>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</si>
  <si>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</si>
  <si>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</si>
  <si>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</si>
  <si>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</si>
  <si>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</si>
  <si>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</si>
  <si>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</si>
  <si>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</si>
  <si>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</si>
  <si>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</si>
  <si>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</si>
  <si>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</si>
  <si>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</si>
  <si>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</si>
  <si>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</si>
  <si>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</si>
  <si>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</si>
  <si>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</si>
  <si>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</si>
  <si>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</si>
  <si>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</si>
  <si>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</si>
  <si>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</si>
  <si>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</si>
  <si>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</si>
  <si>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</si>
  <si>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</si>
  <si>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</si>
  <si>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</si>
  <si>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</si>
  <si>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</si>
  <si>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</si>
  <si>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</si>
  <si>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</si>
  <si>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</si>
  <si>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</si>
  <si>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</si>
  <si>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</si>
  <si>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</si>
  <si>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</si>
  <si>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</si>
  <si>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</si>
  <si>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</si>
  <si>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</si>
  <si>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</si>
  <si>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</si>
  <si>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</si>
  <si>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</si>
  <si>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</si>
  <si>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</si>
  <si>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</si>
  <si>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</si>
  <si>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</si>
  <si>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</si>
  <si>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</si>
  <si>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</si>
  <si>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</si>
  <si>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</si>
  <si>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</si>
  <si>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</si>
  <si>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</si>
  <si>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</si>
  <si>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</si>
  <si>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</si>
  <si>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</si>
  <si>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</si>
  <si>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</si>
  <si>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</si>
  <si>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</si>
  <si>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</si>
  <si>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</si>
  <si>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</si>
  <si>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</si>
  <si>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</si>
  <si>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</si>
  <si>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</si>
  <si>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</si>
  <si>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</si>
  <si>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</si>
  <si>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</si>
  <si>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</si>
  <si>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</si>
  <si>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</si>
  <si>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</si>
  <si>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</si>
  <si>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</si>
  <si>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</si>
  <si>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</si>
  <si>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</si>
  <si>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</si>
  <si>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</si>
  <si>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</si>
  <si>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</si>
  <si>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</si>
  <si>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</si>
  <si>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</si>
  <si>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</si>
  <si>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</si>
  <si>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</si>
  <si>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</si>
  <si>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</si>
  <si>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</si>
  <si>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</si>
  <si>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</si>
  <si>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</si>
  <si>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</si>
  <si>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</si>
  <si>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</si>
  <si>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</si>
  <si>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</si>
  <si>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</si>
  <si>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</si>
  <si>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</si>
  <si>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</si>
  <si>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</si>
  <si>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</si>
  <si>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</si>
  <si>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</si>
  <si>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</si>
  <si>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</si>
  <si>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</si>
  <si>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</si>
  <si>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</si>
  <si>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</si>
  <si>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</si>
  <si>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</si>
  <si>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</si>
  <si>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</si>
  <si>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</si>
  <si>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</si>
  <si>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</si>
  <si>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</si>
  <si>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</si>
  <si>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</si>
  <si>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</si>
  <si>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</si>
  <si>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</si>
  <si>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</si>
  <si>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</si>
  <si>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</si>
  <si>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</si>
  <si>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</si>
  <si>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</si>
  <si>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</si>
  <si>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</si>
  <si>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</si>
  <si>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</si>
  <si>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</si>
  <si>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</si>
  <si>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</si>
  <si>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</si>
  <si>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</si>
  <si>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</si>
  <si>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</si>
  <si>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</si>
  <si>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</si>
  <si>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</si>
  <si>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</si>
  <si>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</si>
  <si>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</si>
  <si>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</si>
  <si>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</si>
  <si>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</si>
  <si>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</si>
  <si>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</si>
  <si>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</si>
  <si>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</si>
  <si>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</si>
  <si>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</si>
  <si>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</si>
  <si>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</si>
  <si>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</si>
  <si>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</si>
  <si>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</si>
  <si>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</si>
  <si>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</si>
  <si>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</si>
  <si>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</si>
  <si>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</si>
  <si>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</si>
  <si>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</si>
  <si>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</si>
  <si>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</si>
  <si>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</si>
  <si>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</si>
  <si>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</si>
  <si>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</si>
  <si>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</si>
  <si>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</si>
  <si>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</si>
  <si>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</si>
  <si>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</si>
  <si>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</si>
  <si>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</si>
  <si>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</si>
  <si>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</si>
  <si>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</si>
  <si>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</si>
  <si>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</si>
  <si>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</si>
  <si>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</si>
  <si>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</si>
  <si>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</si>
  <si>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</si>
  <si>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</si>
  <si>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</si>
  <si>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</si>
  <si>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</si>
  <si>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</si>
  <si>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</si>
  <si>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</si>
  <si>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</si>
  <si>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</si>
  <si>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</si>
  <si>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</si>
  <si>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</si>
  <si>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</si>
  <si>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</si>
  <si>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</si>
  <si>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</si>
  <si>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</si>
  <si>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</si>
  <si>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</si>
  <si>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</si>
  <si>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</si>
  <si>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</si>
  <si>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</si>
  <si>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</si>
  <si>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</si>
  <si>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</si>
  <si>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</si>
  <si>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</si>
  <si>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</si>
  <si>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</si>
  <si>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</si>
  <si>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</si>
  <si>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</si>
  <si>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</si>
  <si>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</si>
  <si>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</si>
  <si>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</si>
  <si>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</si>
  <si>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</si>
  <si>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</si>
  <si>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</si>
  <si>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</si>
  <si>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</si>
  <si>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</si>
  <si>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</si>
  <si>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</si>
  <si>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</si>
  <si>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</si>
  <si>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</si>
  <si>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</si>
  <si>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</si>
  <si>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</si>
  <si>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</si>
  <si>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</si>
  <si>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</si>
  <si>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</si>
  <si>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</si>
  <si>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</si>
  <si>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</si>
  <si>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</si>
  <si>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</si>
  <si>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</si>
  <si>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</si>
  <si>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</si>
  <si>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</si>
  <si>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</si>
  <si>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</si>
  <si>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</si>
  <si>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</si>
  <si>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</si>
  <si>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</si>
  <si>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</si>
  <si>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</si>
  <si>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</si>
  <si>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</si>
  <si>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</si>
  <si>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</si>
  <si>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</si>
  <si>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</si>
  <si>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</si>
  <si>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</si>
  <si>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</si>
  <si>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</si>
  <si>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</si>
  <si>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</si>
  <si>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</si>
  <si>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</si>
  <si>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</si>
  <si>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</si>
  <si>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</si>
  <si>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</si>
  <si>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</si>
  <si>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</si>
  <si>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</si>
  <si>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</si>
  <si>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</si>
  <si>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</si>
  <si>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</si>
  <si>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</si>
  <si>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</si>
  <si>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</si>
  <si>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</si>
  <si>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</si>
  <si>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</si>
  <si>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</si>
  <si>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</si>
  <si>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</si>
  <si>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</si>
  <si>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</si>
  <si>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</si>
  <si>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</si>
  <si>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</si>
  <si>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</si>
  <si>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</si>
  <si>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</si>
  <si>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</si>
  <si>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</si>
  <si>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</si>
  <si>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</si>
  <si>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</si>
  <si>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</si>
  <si>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</si>
  <si>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</si>
  <si>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</si>
  <si>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</si>
  <si>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</si>
  <si>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</si>
  <si>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</si>
  <si>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</si>
  <si>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</si>
  <si>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</si>
  <si>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</si>
  <si>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</si>
  <si>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</si>
  <si>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</si>
  <si>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</si>
  <si>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</si>
  <si>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</si>
  <si>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</si>
  <si>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</si>
  <si>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</si>
  <si>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</si>
  <si>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</si>
  <si>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</si>
  <si>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</si>
  <si>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</si>
  <si>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</si>
  <si>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</si>
  <si>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</si>
  <si>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</si>
  <si>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</si>
  <si>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</si>
  <si>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</si>
  <si>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</si>
  <si>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</si>
  <si>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</si>
  <si>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</si>
  <si>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</si>
  <si>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</si>
  <si>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</si>
  <si>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</si>
  <si>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</si>
  <si>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</si>
  <si>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</si>
  <si>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</si>
  <si>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</si>
  <si>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</si>
  <si>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</si>
  <si>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</si>
  <si>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</si>
  <si>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</si>
  <si>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</si>
  <si>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</si>
  <si>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</si>
  <si>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</si>
  <si>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</si>
  <si>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</si>
  <si>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</si>
  <si>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</si>
  <si>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</si>
  <si>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</si>
  <si>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</si>
  <si>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</si>
  <si>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</si>
  <si>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</si>
  <si>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</si>
  <si>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</si>
  <si>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</si>
  <si>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</si>
  <si>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</si>
  <si>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</si>
  <si>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</si>
  <si>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</si>
  <si>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</si>
  <si>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</si>
  <si>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</si>
  <si>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</si>
  <si>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</si>
  <si>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</si>
  <si>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</si>
  <si>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</si>
  <si>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</si>
  <si>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</si>
  <si>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</si>
  <si>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</si>
  <si>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</si>
  <si>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</si>
  <si>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</si>
  <si>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</si>
  <si>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</si>
  <si>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</si>
  <si>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</si>
  <si>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</si>
  <si>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</si>
  <si>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</si>
  <si>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</si>
  <si>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</si>
  <si>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</si>
  <si>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</si>
  <si>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</si>
  <si>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</si>
  <si>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</si>
  <si>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</si>
  <si>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</si>
  <si>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</si>
  <si>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</si>
  <si>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</si>
  <si>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</si>
  <si>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</si>
  <si>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</si>
  <si>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</si>
  <si>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</si>
  <si>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</si>
  <si>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</si>
  <si>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</si>
  <si>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</si>
  <si>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</si>
  <si>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</si>
  <si>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</si>
  <si>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</si>
  <si>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</si>
  <si>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</si>
  <si>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</si>
  <si>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</si>
  <si>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</si>
  <si>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</si>
  <si>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</si>
  <si>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</si>
  <si>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</si>
  <si>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</si>
  <si>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</si>
  <si>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</si>
  <si>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</si>
  <si>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</si>
  <si>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</si>
  <si>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</si>
  <si>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</si>
  <si>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</si>
  <si>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</si>
  <si>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</si>
  <si>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</si>
  <si>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</si>
  <si>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</si>
  <si>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</si>
  <si>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</si>
  <si>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</si>
  <si>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</si>
  <si>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</si>
  <si>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</si>
  <si>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</si>
  <si>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</si>
  <si>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</si>
  <si>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</si>
  <si>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</si>
  <si>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</si>
  <si>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</si>
  <si>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</si>
  <si>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</si>
  <si>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</si>
  <si>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</si>
  <si>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</si>
  <si>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</si>
  <si>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</si>
  <si>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</si>
  <si>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</si>
  <si>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</si>
  <si>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</si>
  <si>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</si>
  <si>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</si>
  <si>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</si>
  <si>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</si>
  <si>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</si>
  <si>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</si>
  <si>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</si>
  <si>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</si>
  <si>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</si>
  <si>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</si>
  <si>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</si>
  <si>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</si>
  <si>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</si>
  <si>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</si>
  <si>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</si>
  <si>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</si>
  <si>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</si>
  <si>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</si>
  <si>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</si>
  <si>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</si>
  <si>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</si>
  <si>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</si>
  <si>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</si>
  <si>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</si>
  <si>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</si>
  <si>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</si>
  <si>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</si>
  <si>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</si>
  <si>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</si>
  <si>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</si>
  <si>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</si>
  <si>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</si>
  <si>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</si>
  <si>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</si>
  <si>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</si>
  <si>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</si>
  <si>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</si>
  <si>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</si>
  <si>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</si>
  <si>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</si>
  <si>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</si>
  <si>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</si>
  <si>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</si>
  <si>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</si>
  <si>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</si>
  <si>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</si>
  <si>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</si>
  <si>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</si>
  <si>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</si>
  <si>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</si>
  <si>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</si>
  <si>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</si>
  <si>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</si>
  <si>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</si>
  <si>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</si>
  <si>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</si>
  <si>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</si>
  <si>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</si>
  <si>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</si>
  <si>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</si>
  <si>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</si>
  <si>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</si>
  <si>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</si>
  <si>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</si>
  <si>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</si>
  <si>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</si>
  <si>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</si>
  <si>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</si>
  <si>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</si>
  <si>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</si>
  <si>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</si>
  <si>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</si>
  <si>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</si>
  <si>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</si>
  <si>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</si>
  <si>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</si>
  <si>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</si>
  <si>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</si>
  <si>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</si>
  <si>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</si>
  <si>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</si>
  <si>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</si>
  <si>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</si>
  <si>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</si>
  <si>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</si>
  <si>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</si>
  <si>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</si>
  <si>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</si>
  <si>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</si>
  <si>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</si>
  <si>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</si>
  <si>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</si>
  <si>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</si>
  <si>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</si>
  <si>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</si>
  <si>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</si>
  <si>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</si>
  <si>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</si>
  <si>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</si>
  <si>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</si>
  <si>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</si>
  <si>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</si>
  <si>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</si>
  <si>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</si>
  <si>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</si>
  <si>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</si>
  <si>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</si>
  <si>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</si>
  <si>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</si>
  <si>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</si>
  <si>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</si>
  <si>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</si>
  <si>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</si>
  <si>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</si>
  <si>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</si>
  <si>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</si>
  <si>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</si>
  <si>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</si>
  <si>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</si>
  <si>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</si>
  <si>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</si>
  <si>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</si>
  <si>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</si>
  <si>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</si>
  <si>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</si>
  <si>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</si>
  <si>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</si>
  <si>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</si>
  <si>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</si>
  <si>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</si>
  <si>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</si>
  <si>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</si>
  <si>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</si>
  <si>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</si>
  <si>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</si>
  <si>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</si>
  <si>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</si>
  <si>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</si>
  <si>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</si>
  <si>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</si>
  <si>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</si>
  <si>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</si>
  <si>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</si>
  <si>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</si>
  <si>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</si>
  <si>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</si>
  <si>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</si>
  <si>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</si>
  <si>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</si>
  <si>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</si>
  <si>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</si>
  <si>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</si>
  <si>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</si>
  <si>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</si>
  <si>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</si>
  <si>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</si>
  <si>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</si>
  <si>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</si>
  <si>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</si>
  <si>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</si>
  <si>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</si>
  <si>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</si>
  <si>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</si>
  <si>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</si>
  <si>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</si>
  <si>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</si>
  <si>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</si>
  <si>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</si>
  <si>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</si>
  <si>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</si>
  <si>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</si>
  <si>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</si>
  <si>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</si>
  <si>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</si>
  <si>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</si>
  <si>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</si>
  <si>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</si>
  <si>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</si>
  <si>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</si>
  <si>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</si>
  <si>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</si>
  <si>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</si>
  <si>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</si>
  <si>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</si>
  <si>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</si>
  <si>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</si>
  <si>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</si>
  <si>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</si>
  <si>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</si>
  <si>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</si>
  <si>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</si>
  <si>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</si>
  <si>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</si>
  <si>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</si>
  <si>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</si>
  <si>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</si>
  <si>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</si>
  <si>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</si>
  <si>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</si>
  <si>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</si>
  <si>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</si>
  <si>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</si>
  <si>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</si>
  <si>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</si>
  <si>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</si>
  <si>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</si>
  <si>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</si>
  <si>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</si>
  <si>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</si>
  <si>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</si>
  <si>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</si>
  <si>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</si>
  <si>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</si>
  <si>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</si>
  <si>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</si>
  <si>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</si>
  <si>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</si>
  <si>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</si>
  <si>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</si>
  <si>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</si>
  <si>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</si>
  <si>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</si>
  <si>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</si>
  <si>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</si>
  <si>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</si>
  <si>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</si>
  <si>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</si>
  <si>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</si>
  <si>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</si>
  <si>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</si>
  <si>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</si>
  <si>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</si>
  <si>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</si>
  <si>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</si>
  <si>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</si>
  <si>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</si>
  <si>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</si>
  <si>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</si>
  <si>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</si>
  <si>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</si>
  <si>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</si>
  <si>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</si>
  <si>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</si>
  <si>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</si>
  <si>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</si>
  <si>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</si>
  <si>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</si>
  <si>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</si>
  <si>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</si>
  <si>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</si>
  <si>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</si>
  <si>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</si>
  <si>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</si>
  <si>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</si>
  <si>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</si>
  <si>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</si>
  <si>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</si>
  <si>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</si>
  <si>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</si>
  <si>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</si>
  <si>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</si>
  <si>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</si>
  <si>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</si>
  <si>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</si>
  <si>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</si>
  <si>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</si>
  <si>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</si>
  <si>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</si>
  <si>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</si>
  <si>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</si>
  <si>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</si>
  <si>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</si>
  <si>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</si>
  <si>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</si>
  <si>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</si>
  <si>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</si>
  <si>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</si>
  <si>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</si>
  <si>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</si>
  <si>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</si>
  <si>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</si>
  <si>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</si>
  <si>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</si>
  <si>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</si>
  <si>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</si>
  <si>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</si>
  <si>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</si>
  <si>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</si>
  <si>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</si>
  <si>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</si>
  <si>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</si>
  <si>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</si>
  <si>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</si>
  <si>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</si>
  <si>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</si>
  <si>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</si>
  <si>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</si>
  <si>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</si>
  <si>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</si>
  <si>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</si>
  <si>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</si>
  <si>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</si>
  <si>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</si>
  <si>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</si>
  <si>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</si>
  <si>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</si>
  <si>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</si>
  <si>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</si>
  <si>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</si>
  <si>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</si>
  <si>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</si>
  <si>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</si>
  <si>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</si>
  <si>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</si>
  <si>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</si>
  <si>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</si>
  <si>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</si>
  <si>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</si>
  <si>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</si>
  <si>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</si>
  <si>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</si>
  <si>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</si>
  <si>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</si>
  <si>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</si>
  <si>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</si>
  <si>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</si>
  <si>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</si>
  <si>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</si>
  <si>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</si>
  <si>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</si>
  <si>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</si>
  <si>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</si>
  <si>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</si>
  <si>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</si>
  <si>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</si>
  <si>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</si>
  <si>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</si>
  <si>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</si>
  <si>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</si>
  <si>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</si>
  <si>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</si>
  <si>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</si>
  <si>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</si>
  <si>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</si>
  <si>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</si>
  <si>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</si>
  <si>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</si>
  <si>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</si>
  <si>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</si>
  <si>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</si>
  <si>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</si>
  <si>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</si>
  <si>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</si>
  <si>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</si>
  <si>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</si>
  <si>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</si>
  <si>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</si>
  <si>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</si>
  <si>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</si>
  <si>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</si>
  <si>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</si>
  <si>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</si>
  <si>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</si>
  <si>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</si>
  <si>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</si>
  <si>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</si>
  <si>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</si>
  <si>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</si>
  <si>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</si>
  <si>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</si>
  <si>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</si>
  <si>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</si>
  <si>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</si>
  <si>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</si>
  <si>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</si>
  <si>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</si>
  <si>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</si>
  <si>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</si>
  <si>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</si>
  <si>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</si>
  <si>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</si>
  <si>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</si>
  <si>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</si>
  <si>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</si>
  <si>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</si>
  <si>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</si>
  <si>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</si>
  <si>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</si>
  <si>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</si>
  <si>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</si>
  <si>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</si>
  <si>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</si>
  <si>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</si>
  <si>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</si>
  <si>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</si>
  <si>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</si>
  <si>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</si>
  <si>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</si>
  <si>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</si>
  <si>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</si>
  <si>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</si>
  <si>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</si>
  <si>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</si>
  <si>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</si>
  <si>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</si>
  <si>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</si>
  <si>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</si>
  <si>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</si>
  <si>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</si>
  <si>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</si>
  <si>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</si>
  <si>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</si>
  <si>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</si>
  <si>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</si>
  <si>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</si>
  <si>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</si>
  <si>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</si>
  <si>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</si>
  <si>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</si>
  <si>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</si>
  <si>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</si>
  <si>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</si>
  <si>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</si>
  <si>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</si>
  <si>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</si>
  <si>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</si>
  <si>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</si>
  <si>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</si>
  <si>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</si>
  <si>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</si>
  <si>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</si>
  <si>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</si>
  <si>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</si>
  <si>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</si>
  <si>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</si>
  <si>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</si>
  <si>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</si>
  <si>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</si>
  <si>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</si>
  <si>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</si>
  <si>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</si>
  <si>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</si>
  <si>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</si>
  <si>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</si>
  <si>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</si>
  <si>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</si>
  <si>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</si>
  <si>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</si>
  <si>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</si>
  <si>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</si>
  <si>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</si>
  <si>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</si>
  <si>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</si>
  <si>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</si>
  <si>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</si>
  <si>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</si>
  <si>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</si>
  <si>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</si>
  <si>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</si>
  <si>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</si>
  <si>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</si>
  <si>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</si>
  <si>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</si>
  <si>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</si>
  <si>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</si>
  <si>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</si>
  <si>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</si>
  <si>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</si>
  <si>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</si>
  <si>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</si>
  <si>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</si>
  <si>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</si>
  <si>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</si>
  <si>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</si>
  <si>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</si>
  <si>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</si>
  <si>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</si>
  <si>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</si>
  <si>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</si>
  <si>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</si>
  <si>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</si>
  <si>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</si>
  <si>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</si>
  <si>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</si>
  <si>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</si>
  <si>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</si>
  <si>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</si>
  <si>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</si>
  <si>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</si>
  <si>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</si>
  <si>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</si>
  <si>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</si>
  <si>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</si>
  <si>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</si>
  <si>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</si>
  <si>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</si>
  <si>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</si>
  <si>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</si>
  <si>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</si>
  <si>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</si>
  <si>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</si>
  <si>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</si>
  <si>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</si>
  <si>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</si>
  <si>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</si>
  <si>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</si>
  <si>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</si>
  <si>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</si>
  <si>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</si>
  <si>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</si>
  <si>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</si>
  <si>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</si>
  <si>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</si>
  <si>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</si>
  <si>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</si>
  <si>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</si>
  <si>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</si>
  <si>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</si>
  <si>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</si>
  <si>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</si>
  <si>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</si>
  <si>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</si>
  <si>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</si>
  <si>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</si>
  <si>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</si>
  <si>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</si>
  <si>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</si>
  <si>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</si>
  <si>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</si>
  <si>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</si>
  <si>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</si>
  <si>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</si>
  <si>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</si>
  <si>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</si>
  <si>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</si>
  <si>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</si>
  <si>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</si>
  <si>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</si>
  <si>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</si>
  <si>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</si>
  <si>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</si>
  <si>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</si>
  <si>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</si>
  <si>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</si>
  <si>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</si>
  <si>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</si>
  <si>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</si>
  <si>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</si>
  <si>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</si>
  <si>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</si>
  <si>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</si>
  <si>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</si>
  <si>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</si>
  <si>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</si>
  <si>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</si>
  <si>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</si>
  <si>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</si>
  <si>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</si>
  <si>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</si>
  <si>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</si>
  <si>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</si>
  <si>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</si>
  <si>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</si>
  <si>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</si>
  <si>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</si>
  <si>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</si>
  <si>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</si>
  <si>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</si>
  <si>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</si>
  <si>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</si>
  <si>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</si>
  <si>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</si>
  <si>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</si>
  <si>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</si>
  <si>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</si>
  <si>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</si>
  <si>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</si>
  <si>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</si>
  <si>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</si>
  <si>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</si>
  <si>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</si>
  <si>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</si>
  <si>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</si>
  <si>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</si>
  <si>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</si>
  <si>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</si>
  <si>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</si>
  <si>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</si>
  <si>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</si>
  <si>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</si>
  <si>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</si>
  <si>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</si>
  <si>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</si>
  <si>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</si>
  <si>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</si>
  <si>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</si>
  <si>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</si>
  <si>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</si>
  <si>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</si>
  <si>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</si>
  <si>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</si>
  <si>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</si>
  <si>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</si>
  <si>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</si>
  <si>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</si>
  <si>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</si>
  <si>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</si>
  <si>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</si>
  <si>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</si>
  <si>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</si>
  <si>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</si>
  <si>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</si>
  <si>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</si>
  <si>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</si>
  <si>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</si>
  <si>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</si>
  <si>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</si>
  <si>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</si>
  <si>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</si>
  <si>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</si>
  <si>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</si>
  <si>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</si>
  <si>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</si>
  <si>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</si>
  <si>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</si>
  <si>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</si>
  <si>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</si>
  <si>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</si>
  <si>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</si>
  <si>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</si>
  <si>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</si>
  <si>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</si>
  <si>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</si>
  <si>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</si>
  <si>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</si>
  <si>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</si>
  <si>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</si>
  <si>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</si>
  <si>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</si>
  <si>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</si>
  <si>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</si>
  <si>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</si>
  <si>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</si>
  <si>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</si>
  <si>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</si>
  <si>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</si>
  <si>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</si>
  <si>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</si>
  <si>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</si>
  <si>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</si>
  <si>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</si>
  <si>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</si>
  <si>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</si>
  <si>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</si>
  <si>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</si>
  <si>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</si>
  <si>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</si>
  <si>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</si>
  <si>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</si>
  <si>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</si>
  <si>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</si>
  <si>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</si>
  <si>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</si>
  <si>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</si>
  <si>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</si>
  <si>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</si>
  <si>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</si>
  <si>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</si>
  <si>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</si>
  <si>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</si>
  <si>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</si>
  <si>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</si>
  <si>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</si>
  <si>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</si>
  <si>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</si>
  <si>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</si>
  <si>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</si>
  <si>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</si>
  <si>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</si>
  <si>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</si>
  <si>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</si>
  <si>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</si>
  <si>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</si>
  <si>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</si>
  <si>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</si>
  <si>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</si>
  <si>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</si>
  <si>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</si>
  <si>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</si>
  <si>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</si>
  <si>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</si>
  <si>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</si>
  <si>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</si>
  <si>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</si>
  <si>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</si>
  <si>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</si>
  <si>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</si>
  <si>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</si>
  <si>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</si>
  <si>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</si>
  <si>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</si>
  <si>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</si>
  <si>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</si>
  <si>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</si>
  <si>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</si>
  <si>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</si>
  <si>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</si>
  <si>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</si>
  <si>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</si>
  <si>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</si>
  <si>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</si>
  <si>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</si>
  <si>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</si>
  <si>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</si>
  <si>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</si>
  <si>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</si>
  <si>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</si>
  <si>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</si>
  <si>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</si>
  <si>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</si>
  <si>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</si>
  <si>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</si>
  <si>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</si>
  <si>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</si>
  <si>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</si>
  <si>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</si>
  <si>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</si>
  <si>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</si>
  <si>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</si>
  <si>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</si>
  <si>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</si>
  <si>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</si>
  <si>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</si>
  <si>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</si>
  <si>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</si>
  <si>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</si>
  <si>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</si>
  <si>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</si>
  <si>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</si>
  <si>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</si>
  <si>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</si>
  <si>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</si>
  <si>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</si>
  <si>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</si>
  <si>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</si>
  <si>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</si>
  <si>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</si>
  <si>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</si>
  <si>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</si>
  <si>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</si>
  <si>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</si>
  <si>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</si>
  <si>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</si>
  <si>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</si>
  <si>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</si>
  <si>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</si>
  <si>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</si>
  <si>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</si>
  <si>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</si>
  <si>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</si>
  <si>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</si>
  <si>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</si>
  <si>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</si>
  <si>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</si>
  <si>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</si>
  <si>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</si>
  <si>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</si>
  <si>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</si>
  <si>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</si>
  <si>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</si>
  <si>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</si>
  <si>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</si>
  <si>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</si>
  <si>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</si>
  <si>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</si>
  <si>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</si>
  <si>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</si>
  <si>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</si>
  <si>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</si>
  <si>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</si>
  <si>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</si>
  <si>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</si>
  <si>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</si>
  <si>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</si>
  <si>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</si>
  <si>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</si>
  <si>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</si>
  <si>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</si>
  <si>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</si>
  <si>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</si>
  <si>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</si>
  <si>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</si>
  <si>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</si>
  <si>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</si>
  <si>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</si>
  <si>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</si>
  <si>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</si>
  <si>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</si>
  <si>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</si>
  <si>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</si>
  <si>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</si>
  <si>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</si>
  <si>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</si>
  <si>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</si>
  <si>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</si>
  <si>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</si>
  <si>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</si>
  <si>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</si>
  <si>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</si>
  <si>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</si>
  <si>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</si>
  <si>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</si>
  <si>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</si>
  <si>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</si>
  <si>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</si>
  <si>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</si>
  <si>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</si>
  <si>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</si>
  <si>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</si>
  <si>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</si>
  <si>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</si>
  <si>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</si>
  <si>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</si>
  <si>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</si>
  <si>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</si>
  <si>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</si>
  <si>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</si>
  <si>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</si>
  <si>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</si>
  <si>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</si>
  <si>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</si>
  <si>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</si>
  <si>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</si>
  <si>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</si>
  <si>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</si>
  <si>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</si>
  <si>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</si>
  <si>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</si>
  <si>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</si>
  <si>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</si>
  <si>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</si>
  <si>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</si>
  <si>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</si>
  <si>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</si>
  <si>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</si>
  <si>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</si>
  <si>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</si>
  <si>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</si>
  <si>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</si>
  <si>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</si>
  <si>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</si>
  <si>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</si>
  <si>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</si>
  <si>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</si>
  <si>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</si>
  <si>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</si>
  <si>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</si>
  <si>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</si>
  <si>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</si>
  <si>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</si>
  <si>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</si>
  <si>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</si>
  <si>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</si>
  <si>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</si>
  <si>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</si>
  <si>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</si>
  <si>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</si>
  <si>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</si>
  <si>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</si>
  <si>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</si>
  <si>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</si>
  <si>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</si>
  <si>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</si>
  <si>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</si>
  <si>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</si>
  <si>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</si>
  <si>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</si>
  <si>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</si>
  <si>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</si>
  <si>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</si>
  <si>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</si>
  <si>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</si>
  <si>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</si>
  <si>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</si>
  <si>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</si>
  <si>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</si>
  <si>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</si>
  <si>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</si>
  <si>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</si>
  <si>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</si>
  <si>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</si>
  <si>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</si>
  <si>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</si>
  <si>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</si>
  <si>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</si>
  <si>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</si>
  <si>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</si>
  <si>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</si>
  <si>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</si>
  <si>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</si>
  <si>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</si>
  <si>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</si>
  <si>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</si>
  <si>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</si>
  <si>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</si>
  <si>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</si>
  <si>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</si>
  <si>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</si>
  <si>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</si>
  <si>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</si>
  <si>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</si>
  <si>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</si>
  <si>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</si>
  <si>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</si>
  <si>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</si>
  <si>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</si>
  <si>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</si>
  <si>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</si>
  <si>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</si>
  <si>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</si>
  <si>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</si>
  <si>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</si>
  <si>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</si>
  <si>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</si>
  <si>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</si>
  <si>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</si>
  <si>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</si>
  <si>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</si>
  <si>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</si>
  <si>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</si>
  <si>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</si>
  <si>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</si>
  <si>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</si>
  <si>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</si>
  <si>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</si>
  <si>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</si>
  <si>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</si>
  <si>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</si>
  <si>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</si>
  <si>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</si>
  <si>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</si>
  <si>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</si>
  <si>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</si>
  <si>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</si>
  <si>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</si>
  <si>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</si>
  <si>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</si>
  <si>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</si>
  <si>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</si>
  <si>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</si>
  <si>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</si>
  <si>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</si>
  <si>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</si>
  <si>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</si>
  <si>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</si>
  <si>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</si>
  <si>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</si>
  <si>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</si>
  <si>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</si>
  <si>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</si>
  <si>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</si>
  <si>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</si>
  <si>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</si>
  <si>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</si>
  <si>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</si>
  <si>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</si>
  <si>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</si>
  <si>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</si>
  <si>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</si>
  <si>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</si>
  <si>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</si>
  <si>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</si>
  <si>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</si>
  <si>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</si>
  <si>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</si>
  <si>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</si>
  <si>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</si>
  <si>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</si>
  <si>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</si>
  <si>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</si>
  <si>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</si>
  <si>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</si>
  <si>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</si>
  <si>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</si>
  <si>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</si>
  <si>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</si>
  <si>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</si>
  <si>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</si>
  <si>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</si>
  <si>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</si>
  <si>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</si>
  <si>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</si>
  <si>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</si>
  <si>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</si>
  <si>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</si>
  <si>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</si>
  <si>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</si>
  <si>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</si>
  <si>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</si>
  <si>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</si>
  <si>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</si>
  <si>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</si>
  <si>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</si>
  <si>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</si>
  <si>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</si>
  <si>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</si>
  <si>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</si>
  <si>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</si>
  <si>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</si>
  <si>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</si>
  <si>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</si>
  <si>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</si>
  <si>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</si>
  <si>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</si>
  <si>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</si>
  <si>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</si>
  <si>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</si>
  <si>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</si>
  <si>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</si>
  <si>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</si>
  <si>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</si>
  <si>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</si>
  <si>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</si>
  <si>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</si>
  <si>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</si>
  <si>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</si>
  <si>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</si>
  <si>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</si>
  <si>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</si>
  <si>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</si>
  <si>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</si>
  <si>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</si>
  <si>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</si>
  <si>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</si>
  <si>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</si>
  <si>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</si>
  <si>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</si>
  <si>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</si>
  <si>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</si>
  <si>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</si>
  <si>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</si>
  <si>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</si>
  <si>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</si>
  <si>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</si>
  <si>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</si>
  <si>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</si>
  <si>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</si>
  <si>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</si>
  <si>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</si>
  <si>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</si>
  <si>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</si>
  <si>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</si>
  <si>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</si>
  <si>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</si>
  <si>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</si>
  <si>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</si>
  <si>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</si>
  <si>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</si>
  <si>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</si>
  <si>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</si>
  <si>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</si>
  <si>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</si>
  <si>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</si>
  <si>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</si>
  <si>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</si>
  <si>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</si>
  <si>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</si>
  <si>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</si>
  <si>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</si>
  <si>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</si>
  <si>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</si>
  <si>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</si>
  <si>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</si>
  <si>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</si>
  <si>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</si>
  <si>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</si>
  <si>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</si>
  <si>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</si>
  <si>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</si>
  <si>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</si>
  <si>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</si>
  <si>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</si>
  <si>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</si>
  <si>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</si>
  <si>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</si>
  <si>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</si>
  <si>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</si>
  <si>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</si>
  <si>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</si>
  <si>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</si>
  <si>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</si>
  <si>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</si>
  <si>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</si>
  <si>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</si>
  <si>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</si>
  <si>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</si>
  <si>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</si>
  <si>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</si>
  <si>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</si>
  <si>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</si>
  <si>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</si>
  <si>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</si>
  <si>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</si>
  <si>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</si>
  <si>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</si>
  <si>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</si>
  <si>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</si>
  <si>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</si>
  <si>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</si>
  <si>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</si>
  <si>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</si>
  <si>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</si>
  <si>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</si>
  <si>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</si>
  <si>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</si>
  <si>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</si>
  <si>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</si>
  <si>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</si>
  <si>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</si>
  <si>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</si>
  <si>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</si>
  <si>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</si>
  <si>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</si>
  <si>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</si>
  <si>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</si>
  <si>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</si>
  <si>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</si>
  <si>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</si>
  <si>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</si>
  <si>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</si>
  <si>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</si>
  <si>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</si>
  <si>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</si>
  <si>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</si>
  <si>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</si>
  <si>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</si>
  <si>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</si>
  <si>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</si>
  <si>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</si>
  <si>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</si>
  <si>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</si>
  <si>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</si>
  <si>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</si>
  <si>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</si>
  <si>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</si>
  <si>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</si>
  <si>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</si>
  <si>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</si>
  <si>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</si>
  <si>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</si>
  <si>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</si>
  <si>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</si>
  <si>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</si>
  <si>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</si>
  <si>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</si>
  <si>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</si>
  <si>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</si>
  <si>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</si>
  <si>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</si>
  <si>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</si>
  <si>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</si>
  <si>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</si>
  <si>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</si>
  <si>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</si>
  <si>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</si>
  <si>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</si>
  <si>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</si>
  <si>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</si>
  <si>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</si>
  <si>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</si>
  <si>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</si>
  <si>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</si>
  <si>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</si>
  <si>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</si>
  <si>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</si>
  <si>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</si>
  <si>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</si>
  <si>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</si>
  <si>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</si>
  <si>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</si>
  <si>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</si>
  <si>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</si>
  <si>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</si>
  <si>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</si>
  <si>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</si>
  <si>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</si>
  <si>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</si>
  <si>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</si>
  <si>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</si>
  <si>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</si>
  <si>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</si>
  <si>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</si>
  <si>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</si>
  <si>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</si>
  <si>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</si>
  <si>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</si>
  <si>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</si>
  <si>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</si>
  <si>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</si>
  <si>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</si>
  <si>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</si>
  <si>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</si>
  <si>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</si>
  <si>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</si>
  <si>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</si>
  <si>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</si>
  <si>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</si>
  <si>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</si>
  <si>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</si>
  <si>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</si>
  <si>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</si>
  <si>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</si>
  <si>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</si>
  <si>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</si>
  <si>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</si>
  <si>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</si>
  <si>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</si>
  <si>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</si>
  <si>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</si>
  <si>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</si>
  <si>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</si>
  <si>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</si>
  <si>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</si>
  <si>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</si>
  <si>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</si>
  <si>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</si>
  <si>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</si>
  <si>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</si>
  <si>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</si>
  <si>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</si>
  <si>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</si>
  <si>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</si>
  <si>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</si>
  <si>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</si>
  <si>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</si>
  <si>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</si>
  <si>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</si>
  <si>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</si>
  <si>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</si>
  <si>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</si>
  <si>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</si>
  <si>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</si>
  <si>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</si>
  <si>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</si>
  <si>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</si>
  <si>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</si>
  <si>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</si>
  <si>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</si>
  <si>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</si>
  <si>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</si>
  <si>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</si>
  <si>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</si>
  <si>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</si>
  <si>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</si>
  <si>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</si>
  <si>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</si>
  <si>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</si>
  <si>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</si>
  <si>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</si>
  <si>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</si>
  <si>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</si>
  <si>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</si>
  <si>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</si>
  <si>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</si>
  <si>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</si>
  <si>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</si>
  <si>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</si>
  <si>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</si>
  <si>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</si>
  <si>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</si>
  <si>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</si>
  <si>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</si>
  <si>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</si>
  <si>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</si>
  <si>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</si>
  <si>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</si>
  <si>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</si>
  <si>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</si>
  <si>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</si>
  <si>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</si>
  <si>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</si>
  <si>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</si>
  <si>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</si>
  <si>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</si>
  <si>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</si>
  <si>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</si>
  <si>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</si>
  <si>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</si>
  <si>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</si>
  <si>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</si>
  <si>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</si>
  <si>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</si>
  <si>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</si>
  <si>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</si>
  <si>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</si>
  <si>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</si>
  <si>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</si>
  <si>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</si>
  <si>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</si>
  <si>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</si>
  <si>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</si>
  <si>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</si>
  <si>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</si>
  <si>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</si>
  <si>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</si>
  <si>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</si>
  <si>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</si>
  <si>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</si>
  <si>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</si>
  <si>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</si>
  <si>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</si>
  <si>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</si>
  <si>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</si>
  <si>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</si>
  <si>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</si>
  <si>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</si>
  <si>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</si>
  <si>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</si>
  <si>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</si>
  <si>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</si>
  <si>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</si>
  <si>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</si>
  <si>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</si>
  <si>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</si>
  <si>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</si>
  <si>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</si>
  <si>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</si>
  <si>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</si>
  <si>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</si>
  <si>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</si>
  <si>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</si>
  <si>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</si>
  <si>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</si>
  <si>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</si>
  <si>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</si>
  <si>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</si>
  <si>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</si>
  <si>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</si>
  <si>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</si>
  <si>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</si>
  <si>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</si>
  <si>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</si>
  <si>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</si>
  <si>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</si>
  <si>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</si>
  <si>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</si>
  <si>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</si>
  <si>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</si>
  <si>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</si>
  <si>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</si>
  <si>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</si>
  <si>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</si>
  <si>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</si>
  <si>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</si>
  <si>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</si>
  <si>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</si>
  <si>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</si>
  <si>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</si>
  <si>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</si>
  <si>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</si>
  <si>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</si>
  <si>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</si>
  <si>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</si>
  <si>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</si>
  <si>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</si>
  <si>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</si>
  <si>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</si>
  <si>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</si>
  <si>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</si>
  <si>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</si>
  <si>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</si>
  <si>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</si>
  <si>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</si>
  <si>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</si>
  <si>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</si>
  <si>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</si>
  <si>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</si>
  <si>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</si>
  <si>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</si>
  <si>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</si>
  <si>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</si>
  <si>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</si>
  <si>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</si>
  <si>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</si>
  <si>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</si>
  <si>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</si>
  <si>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</si>
  <si>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</si>
  <si>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</si>
  <si>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</si>
  <si>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</si>
  <si>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</si>
  <si>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</si>
  <si>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</si>
  <si>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</si>
  <si>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</si>
  <si>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</si>
  <si>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</si>
  <si>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</si>
  <si>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</si>
  <si>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</si>
  <si>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</si>
  <si>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</si>
  <si>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</si>
  <si>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</si>
  <si>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</si>
  <si>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</si>
  <si>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</si>
  <si>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</si>
  <si>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</si>
  <si>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</si>
  <si>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</si>
  <si>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</si>
  <si>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</si>
  <si>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</si>
  <si>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</si>
  <si>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</si>
  <si>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</si>
  <si>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</si>
  <si>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</si>
  <si>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</si>
  <si>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</si>
  <si>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</si>
  <si>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</si>
  <si>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</si>
  <si>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</si>
  <si>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</si>
  <si>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</si>
  <si>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</si>
  <si>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</si>
  <si>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</si>
  <si>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</si>
  <si>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</si>
  <si>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</si>
  <si>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</si>
  <si>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</si>
  <si>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</si>
  <si>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</si>
  <si>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</si>
  <si>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</si>
  <si>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</si>
  <si>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</si>
  <si>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</si>
  <si>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</si>
  <si>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</si>
  <si>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</si>
  <si>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</si>
  <si>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</si>
  <si>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</si>
  <si>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</si>
  <si>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</si>
  <si>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</si>
  <si>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</si>
  <si>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</si>
  <si>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</si>
  <si>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</si>
  <si>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</si>
  <si>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</si>
  <si>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</si>
  <si>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</si>
  <si>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</si>
  <si>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</si>
  <si>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</si>
  <si>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</si>
  <si>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</si>
  <si>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</si>
  <si>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</si>
  <si>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</si>
  <si>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</si>
  <si>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</si>
  <si>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</si>
  <si>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</si>
  <si>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</si>
  <si>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</si>
  <si>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</si>
  <si>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</si>
  <si>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</si>
  <si>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</si>
  <si>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</si>
  <si>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</si>
  <si>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</si>
  <si>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</si>
  <si>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</si>
  <si>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</si>
  <si>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</si>
  <si>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</si>
  <si>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</si>
  <si>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</si>
  <si>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</si>
  <si>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</si>
  <si>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</si>
  <si>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</si>
  <si>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</si>
  <si>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</si>
  <si>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</si>
  <si>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</si>
  <si>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</si>
  <si>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</si>
  <si>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</si>
  <si>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</si>
  <si>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</si>
  <si>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</si>
  <si>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</si>
  <si>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</si>
  <si>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</si>
  <si>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</si>
  <si>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</si>
  <si>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</si>
  <si>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</si>
  <si>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</si>
  <si>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</si>
  <si>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</si>
  <si>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</si>
  <si>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</si>
  <si>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</si>
  <si>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</si>
  <si>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</si>
  <si>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</si>
  <si>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</si>
  <si>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</si>
  <si>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</si>
  <si>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</si>
  <si>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</si>
  <si>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</si>
  <si>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</si>
  <si>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</si>
  <si>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</si>
  <si>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</si>
  <si>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</si>
  <si>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</si>
  <si>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</si>
  <si>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</si>
  <si>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</si>
  <si>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</si>
  <si>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</si>
  <si>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</si>
  <si>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</si>
  <si>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</si>
  <si>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</si>
  <si>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</si>
  <si>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</si>
  <si>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</si>
  <si>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</si>
  <si>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</si>
  <si>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</si>
  <si>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</si>
  <si>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</si>
  <si>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</si>
  <si>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</si>
  <si>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</si>
  <si>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</si>
  <si>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</si>
  <si>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</si>
  <si>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</si>
  <si>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</si>
  <si>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</si>
  <si>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</si>
  <si>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</si>
  <si>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</si>
  <si>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</si>
  <si>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</si>
  <si>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</si>
  <si>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</si>
  <si>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</si>
  <si>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</si>
  <si>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</si>
  <si>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</si>
  <si>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</si>
  <si>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</si>
  <si>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</si>
  <si>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</si>
  <si>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</si>
  <si>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</si>
  <si>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</si>
  <si>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</si>
  <si>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</si>
  <si>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</si>
  <si>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</si>
  <si>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</si>
  <si>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</si>
  <si>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</si>
  <si>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</si>
  <si>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</si>
  <si>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</si>
  <si>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</si>
  <si>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</si>
  <si>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</si>
  <si>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</si>
  <si>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</si>
  <si>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</si>
  <si>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</si>
  <si>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</si>
  <si>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</si>
  <si>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</si>
  <si>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</si>
  <si>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</si>
  <si>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</si>
  <si>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</si>
  <si>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</si>
  <si>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</si>
  <si>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</si>
  <si>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</si>
  <si>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</si>
  <si>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</si>
  <si>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</si>
  <si>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</si>
  <si>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</si>
  <si>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</si>
  <si>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</si>
  <si>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</si>
  <si>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</si>
  <si>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</si>
  <si>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</si>
  <si>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</si>
  <si>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</si>
  <si>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</si>
  <si>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</si>
  <si>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</si>
  <si>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</si>
  <si>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</si>
  <si>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</si>
  <si>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</si>
  <si>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</si>
  <si>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</si>
  <si>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</si>
  <si>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</si>
  <si>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</si>
  <si>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</si>
  <si>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</si>
  <si>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</si>
  <si>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</si>
  <si>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</si>
  <si>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</si>
  <si>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</si>
  <si>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</si>
  <si>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</si>
  <si>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</si>
  <si>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</si>
  <si>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</si>
  <si>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</si>
  <si>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</si>
  <si>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</si>
  <si>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</si>
  <si>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</si>
  <si>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</si>
  <si>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</si>
  <si>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</si>
  <si>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</si>
  <si>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</si>
  <si>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</si>
  <si>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</si>
  <si>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</si>
  <si>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</si>
  <si>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</si>
  <si>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</si>
  <si>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</si>
  <si>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</si>
  <si>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</si>
  <si>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</si>
  <si>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</si>
  <si>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</si>
  <si>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</si>
  <si>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</si>
  <si>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</si>
  <si>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</si>
  <si>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</si>
  <si>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</si>
  <si>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</si>
  <si>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</si>
  <si>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</si>
  <si>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</si>
  <si>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</si>
  <si>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</si>
  <si>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</si>
  <si>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</si>
  <si>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</si>
  <si>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</si>
  <si>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</si>
  <si>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</si>
  <si>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</si>
  <si>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</si>
  <si>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</si>
  <si>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</si>
  <si>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</si>
  <si>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</si>
  <si>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</si>
  <si>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</si>
  <si>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</si>
  <si>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</si>
  <si>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</si>
  <si>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</si>
  <si>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</si>
  <si>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</si>
  <si>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</si>
  <si>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</si>
  <si>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</si>
  <si>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</si>
  <si>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</si>
  <si>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</si>
  <si>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</si>
  <si>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</si>
  <si>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</si>
  <si>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</si>
  <si>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</si>
  <si>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</si>
  <si>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</si>
  <si>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</si>
  <si>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</si>
  <si>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</si>
  <si>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</si>
  <si>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</si>
  <si>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</si>
  <si>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</si>
  <si>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</si>
  <si>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</si>
  <si>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</si>
  <si>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</si>
  <si>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</si>
  <si>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</si>
  <si>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</si>
  <si>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</si>
  <si>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</si>
  <si>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</si>
  <si>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</si>
  <si>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</si>
  <si>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</si>
  <si>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</si>
  <si>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</si>
  <si>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</si>
  <si>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</si>
  <si>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</si>
  <si>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</si>
  <si>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</si>
  <si>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</si>
  <si>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</si>
  <si>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</si>
  <si>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</si>
  <si>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</si>
  <si>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</si>
  <si>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</si>
  <si>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</si>
  <si>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</si>
  <si>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</si>
  <si>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</si>
  <si>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</si>
  <si>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</si>
  <si>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</si>
  <si>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</si>
  <si>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</si>
  <si>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</si>
  <si>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</si>
  <si>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</si>
  <si>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</si>
  <si>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</si>
  <si>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</si>
  <si>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</si>
  <si>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</si>
  <si>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</si>
  <si>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</si>
  <si>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</si>
  <si>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</si>
  <si>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</si>
  <si>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</si>
  <si>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</si>
  <si>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</si>
  <si>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</si>
  <si>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</si>
  <si>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</si>
  <si>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</si>
  <si>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</si>
  <si>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</si>
  <si>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</si>
  <si>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</si>
  <si>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</si>
  <si>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</si>
  <si>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</si>
  <si>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</si>
  <si>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</si>
  <si>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</si>
  <si>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</si>
  <si>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</si>
  <si>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</si>
  <si>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</si>
  <si>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</si>
  <si>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</si>
  <si>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</si>
  <si>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</si>
  <si>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</si>
  <si>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</si>
  <si>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</si>
  <si>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</si>
  <si>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</si>
  <si>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</si>
  <si>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</si>
  <si>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</si>
  <si>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</si>
  <si>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</si>
  <si>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</si>
  <si>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</si>
  <si>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</si>
  <si>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</si>
  <si>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</si>
  <si>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</si>
  <si>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</si>
  <si>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</si>
  <si>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</si>
  <si>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</si>
  <si>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</si>
  <si>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</si>
  <si>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</si>
  <si>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</si>
  <si>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</si>
  <si>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</si>
  <si>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</si>
  <si>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</si>
  <si>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</si>
  <si>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</si>
  <si>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</si>
  <si>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</si>
  <si>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</si>
  <si>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</si>
  <si>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</si>
  <si>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</si>
  <si>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</si>
  <si>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</si>
  <si>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</si>
  <si>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</si>
  <si>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</si>
  <si>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</si>
  <si>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</si>
  <si>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</si>
  <si>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</si>
  <si>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</si>
  <si>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</si>
  <si>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</si>
  <si>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</si>
  <si>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</si>
  <si>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</si>
  <si>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</si>
  <si>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</si>
  <si>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</si>
  <si>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</si>
  <si>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</si>
  <si>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</si>
  <si>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</si>
  <si>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</si>
  <si>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</si>
  <si>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</si>
  <si>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</si>
  <si>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</si>
  <si>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</si>
  <si>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</si>
  <si>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</si>
  <si>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</si>
  <si>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</si>
  <si>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</si>
  <si>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</si>
  <si>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</si>
  <si>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</si>
  <si>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</si>
  <si>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</si>
  <si>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</si>
  <si>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</si>
  <si>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</si>
  <si>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</si>
  <si>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</si>
  <si>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</si>
  <si>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</si>
  <si>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</si>
  <si>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</si>
  <si>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</si>
  <si>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</si>
  <si>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</si>
  <si>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</si>
  <si>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</si>
  <si>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</si>
  <si>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</si>
  <si>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</si>
  <si>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</si>
  <si>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</si>
  <si>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</si>
  <si>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</si>
  <si>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</si>
  <si>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</si>
  <si>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</si>
  <si>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</si>
  <si>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</si>
  <si>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</si>
  <si>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</si>
  <si>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</si>
  <si>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</si>
  <si>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</si>
  <si>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</si>
  <si>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</si>
  <si>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</si>
  <si>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</si>
  <si>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</si>
  <si>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</si>
  <si>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</si>
  <si>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</si>
  <si>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</si>
  <si>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</si>
  <si>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</si>
  <si>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</si>
  <si>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</si>
  <si>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</si>
  <si>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</si>
  <si>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</si>
  <si>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</si>
  <si>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</si>
  <si>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</si>
  <si>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</si>
  <si>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</si>
  <si>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</si>
  <si>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</si>
  <si>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</si>
  <si>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</si>
  <si>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</si>
  <si>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</si>
  <si>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</si>
  <si>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</si>
  <si>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</si>
  <si>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</si>
  <si>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</si>
  <si>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</si>
  <si>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</si>
  <si>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</si>
  <si>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</si>
  <si>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</si>
  <si>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</si>
  <si>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</si>
  <si>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</si>
  <si>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</si>
  <si>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</si>
  <si>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</si>
  <si>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</si>
  <si>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</si>
  <si>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</si>
  <si>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</si>
  <si>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</si>
  <si>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</si>
  <si>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</si>
  <si>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</si>
  <si>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</si>
  <si>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</si>
  <si>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</si>
  <si>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</si>
  <si>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</si>
  <si>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</si>
  <si>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</si>
  <si>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</si>
  <si>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</si>
  <si>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</si>
  <si>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</si>
  <si>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</si>
  <si>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</si>
  <si>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</si>
  <si>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</si>
  <si>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</si>
  <si>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</si>
  <si>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</si>
  <si>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</si>
  <si>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</si>
  <si>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</si>
  <si>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</si>
  <si>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</si>
  <si>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</si>
  <si>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</si>
  <si>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</si>
  <si>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</si>
  <si>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</si>
  <si>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</si>
  <si>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</si>
  <si>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</si>
  <si>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</si>
  <si>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</si>
  <si>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</si>
  <si>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</si>
  <si>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</si>
  <si>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</si>
  <si>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</si>
  <si>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</si>
  <si>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</si>
  <si>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</si>
  <si>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</si>
  <si>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</si>
  <si>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</si>
  <si>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</si>
  <si>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</si>
  <si>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</si>
  <si>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</si>
  <si>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</si>
  <si>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</si>
  <si>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</si>
  <si>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</si>
  <si>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</si>
  <si>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</si>
  <si>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</si>
  <si>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</si>
  <si>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</si>
  <si>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</si>
  <si>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</si>
  <si>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</si>
  <si>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</si>
  <si>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</si>
  <si>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</si>
  <si>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</si>
  <si>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</si>
  <si>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</si>
  <si>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</si>
  <si>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</si>
  <si>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</si>
  <si>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</si>
  <si>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</si>
  <si>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</si>
  <si>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</si>
  <si>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</si>
  <si>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</si>
  <si>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</si>
  <si>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</si>
  <si>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</si>
  <si>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</si>
  <si>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</si>
  <si>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</si>
  <si>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</si>
  <si>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</si>
  <si>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</si>
  <si>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</si>
  <si>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</si>
  <si>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</si>
  <si>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</si>
  <si>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</si>
  <si>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</si>
  <si>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</si>
  <si>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</si>
  <si>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</si>
  <si>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</si>
  <si>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</si>
  <si>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</si>
  <si>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</si>
  <si>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</si>
  <si>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</si>
  <si>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</si>
  <si>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</si>
  <si>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</si>
  <si>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</si>
  <si>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</si>
  <si>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</si>
  <si>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</si>
  <si>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</si>
  <si>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</si>
  <si>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</si>
  <si>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</si>
  <si>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</si>
  <si>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</si>
  <si>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</si>
  <si>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</si>
  <si>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</si>
  <si>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</si>
  <si>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</si>
  <si>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</si>
  <si>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</si>
  <si>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</si>
  <si>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</si>
  <si>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</si>
  <si>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</si>
  <si>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</si>
  <si>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</si>
  <si>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</si>
  <si>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</si>
  <si>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</si>
  <si>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</si>
  <si>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</si>
  <si>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</si>
  <si>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</si>
  <si>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</si>
  <si>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</si>
  <si>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</si>
  <si>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</si>
  <si>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</si>
  <si>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</si>
  <si>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</si>
  <si>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</si>
  <si>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</si>
  <si>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</si>
  <si>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</si>
  <si>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</si>
  <si>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</si>
  <si>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</si>
  <si>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</si>
  <si>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</si>
  <si>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</si>
  <si>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</si>
  <si>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</si>
  <si>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</si>
  <si>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</si>
  <si>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</si>
  <si>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</si>
  <si>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</si>
  <si>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</si>
  <si>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</si>
  <si>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</si>
  <si>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</si>
  <si>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</si>
  <si>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</si>
  <si>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</si>
  <si>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</si>
  <si>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</si>
  <si>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</si>
  <si>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</si>
  <si>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</si>
  <si>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</si>
  <si>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</si>
  <si>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</si>
  <si>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</si>
  <si>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</si>
  <si>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</si>
  <si>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</si>
  <si>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</si>
  <si>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</si>
  <si>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</si>
  <si>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</si>
  <si>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</si>
  <si>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</si>
  <si>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</si>
  <si>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</si>
  <si>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</si>
  <si>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</si>
  <si>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</si>
  <si>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</si>
  <si>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</si>
  <si>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</si>
  <si>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</si>
  <si>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</si>
  <si>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</si>
  <si>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</si>
  <si>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</si>
  <si>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</si>
  <si>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</si>
  <si>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</si>
  <si>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</si>
  <si>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</si>
  <si>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</si>
  <si>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</si>
  <si>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</si>
  <si>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</si>
  <si>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</si>
  <si>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</si>
  <si>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</si>
  <si>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</si>
  <si>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</si>
  <si>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</si>
  <si>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</si>
  <si>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</si>
  <si>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</si>
  <si>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</si>
  <si>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</si>
  <si>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</si>
  <si>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</si>
  <si>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</si>
  <si>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</si>
  <si>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</si>
  <si>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</si>
  <si>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</si>
  <si>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</si>
  <si>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</si>
  <si>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</si>
  <si>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</si>
  <si>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</si>
  <si>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</si>
  <si>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</si>
  <si>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</si>
  <si>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</si>
  <si>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</si>
  <si>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</si>
  <si>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</si>
  <si>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</si>
  <si>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</si>
  <si>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</si>
  <si>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</si>
  <si>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</si>
  <si>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</si>
  <si>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</si>
  <si>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</si>
  <si>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</si>
  <si>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</si>
  <si>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</si>
  <si>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</si>
  <si>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</si>
  <si>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</si>
  <si>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</si>
  <si>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</si>
  <si>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</si>
  <si>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</si>
  <si>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</si>
  <si>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</si>
  <si>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</si>
  <si>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</si>
  <si>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</si>
  <si>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</si>
  <si>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</si>
  <si>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</si>
  <si>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</si>
  <si>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</si>
  <si>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</si>
  <si>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</si>
  <si>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</si>
  <si>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</si>
  <si>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</si>
  <si>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</si>
  <si>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</si>
  <si>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</si>
  <si>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</si>
  <si>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</si>
  <si>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</si>
  <si>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</si>
  <si>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</si>
  <si>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</si>
  <si>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</si>
  <si>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</si>
  <si>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</si>
  <si>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</si>
  <si>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</si>
  <si>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</si>
  <si>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</si>
  <si>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</si>
  <si>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</si>
  <si>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</si>
  <si>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</si>
  <si>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</si>
  <si>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</si>
  <si>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</si>
  <si>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</si>
  <si>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</si>
  <si>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</si>
  <si>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</si>
  <si>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</si>
  <si>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</si>
  <si>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</si>
  <si>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</si>
  <si>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</si>
  <si>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</si>
  <si>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</si>
  <si>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</si>
  <si>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</si>
  <si>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</si>
  <si>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</si>
  <si>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</si>
  <si>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</si>
  <si>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</si>
  <si>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</si>
  <si>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</si>
  <si>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</si>
  <si>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</si>
  <si>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</si>
  <si>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</si>
  <si>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</si>
  <si>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</si>
  <si>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</si>
  <si>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</si>
  <si>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</si>
  <si>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</si>
  <si>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</si>
  <si>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</si>
  <si>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</si>
  <si>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</si>
  <si>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</si>
  <si>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</si>
  <si>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</si>
  <si>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</si>
  <si>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</si>
  <si>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</si>
  <si>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</si>
  <si>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</si>
  <si>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</si>
  <si>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</si>
  <si>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</si>
  <si>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</si>
  <si>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</si>
  <si>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</si>
  <si>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</si>
  <si>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</si>
  <si>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</si>
  <si>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</si>
  <si>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</si>
  <si>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</si>
  <si>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</si>
  <si>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</si>
  <si>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</si>
  <si>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</si>
  <si>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</si>
  <si>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</si>
  <si>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</si>
  <si>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</si>
  <si>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</si>
  <si>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</si>
  <si>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</si>
  <si>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</si>
  <si>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</si>
  <si>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</si>
  <si>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</si>
  <si>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</si>
  <si>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</si>
  <si>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</si>
  <si>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</si>
  <si>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</si>
  <si>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</si>
  <si>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</si>
  <si>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</si>
  <si>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</si>
  <si>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</si>
  <si>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</si>
  <si>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</si>
  <si>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</si>
  <si>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</si>
  <si>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</si>
  <si>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</si>
  <si>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</si>
  <si>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</si>
  <si>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</si>
  <si>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</si>
  <si>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</si>
  <si>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</si>
  <si>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</si>
  <si>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</si>
  <si>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</si>
  <si>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</si>
  <si>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</si>
  <si>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</si>
  <si>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</si>
  <si>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</si>
  <si>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</si>
  <si>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</si>
  <si>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</si>
  <si>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</si>
  <si>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</si>
  <si>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</si>
  <si>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</si>
  <si>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</si>
  <si>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</si>
  <si>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</si>
  <si>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</si>
  <si>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</si>
  <si>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</si>
  <si>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</si>
  <si>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</si>
  <si>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</si>
  <si>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</si>
  <si>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</si>
  <si>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</si>
  <si>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</si>
  <si>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</si>
  <si>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</si>
  <si>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</si>
  <si>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</si>
  <si>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</si>
  <si>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</si>
  <si>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</si>
  <si>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</si>
  <si>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</si>
  <si>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</si>
  <si>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</si>
  <si>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</si>
  <si>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</si>
  <si>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</si>
  <si>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</si>
  <si>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</si>
  <si>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</si>
  <si>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</si>
  <si>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</si>
  <si>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</si>
  <si>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</si>
  <si>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</si>
  <si>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</si>
  <si>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</si>
  <si>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</si>
  <si>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</si>
  <si>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</si>
  <si>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</si>
  <si>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</si>
  <si>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</si>
  <si>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</si>
  <si>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</si>
  <si>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</si>
  <si>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</si>
  <si>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</si>
  <si>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</si>
  <si>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</si>
  <si>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</si>
  <si>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</si>
  <si>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</si>
  <si>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</si>
  <si>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</si>
  <si>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</si>
  <si>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</si>
  <si>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</si>
  <si>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</si>
  <si>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</si>
  <si>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</si>
  <si>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</si>
  <si>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</si>
  <si>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</si>
  <si>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</si>
  <si>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</si>
  <si>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</si>
  <si>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</si>
  <si>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</si>
  <si>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</si>
  <si>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</si>
  <si>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</si>
  <si>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</si>
  <si>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</si>
  <si>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</si>
  <si>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</si>
  <si>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</si>
  <si>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</si>
  <si>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</si>
  <si>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</si>
  <si>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</si>
  <si>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</si>
  <si>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</si>
  <si>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</si>
  <si>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</si>
  <si>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</si>
  <si>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</si>
  <si>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</si>
  <si>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</si>
  <si>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</si>
  <si>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</si>
  <si>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</si>
  <si>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</si>
  <si>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</si>
  <si>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</si>
  <si>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</si>
  <si>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</si>
  <si>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</si>
  <si>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</si>
  <si>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</si>
  <si>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</si>
  <si>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</si>
  <si>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</si>
  <si>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</si>
  <si>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</si>
  <si>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</si>
  <si>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</si>
  <si>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</si>
  <si>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</si>
  <si>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</si>
  <si>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</si>
  <si>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</si>
  <si>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</si>
  <si>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</si>
  <si>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</si>
  <si>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</si>
  <si>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</si>
  <si>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</si>
  <si>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</si>
  <si>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</si>
  <si>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</si>
  <si>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</si>
  <si>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</si>
  <si>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</si>
  <si>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</si>
  <si>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</si>
  <si>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</si>
  <si>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</si>
  <si>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</si>
  <si>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</si>
  <si>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</si>
  <si>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</si>
  <si>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</si>
  <si>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</si>
  <si>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</si>
  <si>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</si>
  <si>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</si>
  <si>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</si>
  <si>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</si>
  <si>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</si>
  <si>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</si>
  <si>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</si>
  <si>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</si>
  <si>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</si>
  <si>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</si>
  <si>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</si>
  <si>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</si>
  <si>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</si>
  <si>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</si>
  <si>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</si>
  <si>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</si>
  <si>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</si>
  <si>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</si>
  <si>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</si>
  <si>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</si>
  <si>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</si>
  <si>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</si>
  <si>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</si>
  <si>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</si>
  <si>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</si>
  <si>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</si>
  <si>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</si>
  <si>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</si>
  <si>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</si>
  <si>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</si>
  <si>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</si>
  <si>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</si>
  <si>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</si>
  <si>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</si>
  <si>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</si>
  <si>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</si>
  <si>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</si>
  <si>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</si>
  <si>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</si>
  <si>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</si>
  <si>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</si>
  <si>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</si>
  <si>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</si>
  <si>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</si>
  <si>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</si>
  <si>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</si>
  <si>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</si>
  <si>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</si>
  <si>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</si>
  <si>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</si>
  <si>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</si>
  <si>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</si>
  <si>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</si>
  <si>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</si>
  <si>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</si>
  <si>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</si>
  <si>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</si>
  <si>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</si>
  <si>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</si>
  <si>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</si>
  <si>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</si>
  <si>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</si>
  <si>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</si>
  <si>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</si>
  <si>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</si>
  <si>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</si>
  <si>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</si>
  <si>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</si>
  <si>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</si>
  <si>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</si>
  <si>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</si>
  <si>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</si>
  <si>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</si>
  <si>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</si>
  <si>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</si>
  <si>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</si>
  <si>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</si>
  <si>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</si>
  <si>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</si>
  <si>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</si>
  <si>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</si>
  <si>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</si>
  <si>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</si>
  <si>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</si>
  <si>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</si>
  <si>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</si>
  <si>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</si>
  <si>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</si>
  <si>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</si>
  <si>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</si>
  <si>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</si>
  <si>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</si>
  <si>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</si>
  <si>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</si>
  <si>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</si>
  <si>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</si>
  <si>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</si>
  <si>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</si>
  <si>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</si>
  <si>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</si>
  <si>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</si>
  <si>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</si>
  <si>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</si>
  <si>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</si>
  <si>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</si>
  <si>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</si>
  <si>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</si>
  <si>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</si>
  <si>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</si>
  <si>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</si>
  <si>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</si>
  <si>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</si>
  <si>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</si>
  <si>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</si>
  <si>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</si>
  <si>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</si>
  <si>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</si>
  <si>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</si>
  <si>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</si>
  <si>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</si>
  <si>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</si>
  <si>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</si>
  <si>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</si>
  <si>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</si>
  <si>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</si>
  <si>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</si>
  <si>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</si>
  <si>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</si>
  <si>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</si>
  <si>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</si>
  <si>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</si>
  <si>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</si>
  <si>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</si>
  <si>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</si>
  <si>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</si>
  <si>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</si>
  <si>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</si>
  <si>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</si>
  <si>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</si>
  <si>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</si>
  <si>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</si>
  <si>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</si>
  <si>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</si>
  <si>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</si>
  <si>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</si>
  <si>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</si>
  <si>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</si>
  <si>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</si>
  <si>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</si>
  <si>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</si>
  <si>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</si>
  <si>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</si>
  <si>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</si>
  <si>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</si>
  <si>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</si>
  <si>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</si>
  <si>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</si>
  <si>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</si>
  <si>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</si>
  <si>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</si>
  <si>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</si>
  <si>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</si>
  <si>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</si>
  <si>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</si>
  <si>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</si>
  <si>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</si>
  <si>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</si>
  <si>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</si>
  <si>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</si>
  <si>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</si>
  <si>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</si>
  <si>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</si>
  <si>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</si>
  <si>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</si>
  <si>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</si>
  <si>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</si>
  <si>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</si>
  <si>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</si>
  <si>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</si>
  <si>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</si>
  <si>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</si>
  <si>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</si>
  <si>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</si>
  <si>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</si>
  <si>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</si>
  <si>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</si>
  <si>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</si>
  <si>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</si>
  <si>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</si>
  <si>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</si>
  <si>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</si>
  <si>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</si>
  <si>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</si>
  <si>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</si>
  <si>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</si>
  <si>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</si>
  <si>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</si>
  <si>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</si>
  <si>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</si>
  <si>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</si>
  <si>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</si>
  <si>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</si>
  <si>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</si>
  <si>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</si>
  <si>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</si>
  <si>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</si>
  <si>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</si>
  <si>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</si>
  <si>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</si>
  <si>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</si>
  <si>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</si>
  <si>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</si>
  <si>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</si>
  <si>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</si>
  <si>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</si>
  <si>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</si>
  <si>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</si>
  <si>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</si>
  <si>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</si>
  <si>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</si>
  <si>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</si>
  <si>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</si>
  <si>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</si>
  <si>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</si>
  <si>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</si>
  <si>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</si>
  <si>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</si>
  <si>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</si>
  <si>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</si>
  <si>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</si>
  <si>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</si>
  <si>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</si>
  <si>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</si>
  <si>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</si>
  <si>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</si>
  <si>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</si>
  <si>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</si>
  <si>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</si>
  <si>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</si>
  <si>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</si>
  <si>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</si>
  <si>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</si>
  <si>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</si>
  <si>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</si>
  <si>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</si>
  <si>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</si>
  <si>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</si>
  <si>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</si>
  <si>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</si>
  <si>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</si>
  <si>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</si>
  <si>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</si>
  <si>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</si>
  <si>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</si>
  <si>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</si>
  <si>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</si>
  <si>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</si>
  <si>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</si>
  <si>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</si>
  <si>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</si>
  <si>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</si>
  <si>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</si>
  <si>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</si>
  <si>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</si>
  <si>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</si>
  <si>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</si>
  <si>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</si>
  <si>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</si>
  <si>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</si>
  <si>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</si>
  <si>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</si>
  <si>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</si>
  <si>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</si>
  <si>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</si>
  <si>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</si>
  <si>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</si>
  <si>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</si>
  <si>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</si>
  <si>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</si>
  <si>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</si>
  <si>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</si>
  <si>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</si>
  <si>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</si>
  <si>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</si>
  <si>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</si>
  <si>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</si>
  <si>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</si>
  <si>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</si>
  <si>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</si>
  <si>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</si>
  <si>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</si>
  <si>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</si>
  <si>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</si>
  <si>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</si>
  <si>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</si>
  <si>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</si>
  <si>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</si>
  <si>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</si>
  <si>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</si>
  <si>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</si>
  <si>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</si>
  <si>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</si>
  <si>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</si>
  <si>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</si>
  <si>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</si>
  <si>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</si>
  <si>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</si>
  <si>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</si>
  <si>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</si>
  <si>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</si>
  <si>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</si>
  <si>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</si>
  <si>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</si>
  <si>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</si>
  <si>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</si>
  <si>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</si>
  <si>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</si>
  <si>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</si>
  <si>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</si>
  <si>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</si>
  <si>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</si>
  <si>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</si>
  <si>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</si>
  <si>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</si>
  <si>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</si>
  <si>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</si>
  <si>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</si>
  <si>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</si>
  <si>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</si>
  <si>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</si>
  <si>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</si>
  <si>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</si>
  <si>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</si>
  <si>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</si>
  <si>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</si>
  <si>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</si>
  <si>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</si>
  <si>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</si>
  <si>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</si>
  <si>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</si>
  <si>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</si>
  <si>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</si>
  <si>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</si>
  <si>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</si>
  <si>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</si>
  <si>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</si>
  <si>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</si>
  <si>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</si>
  <si>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</si>
  <si>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</si>
  <si>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</si>
  <si>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</si>
  <si>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</si>
  <si>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</si>
  <si>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</si>
  <si>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</si>
  <si>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</si>
  <si>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</si>
  <si>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</si>
  <si>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</si>
  <si>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</si>
  <si>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</si>
  <si>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</si>
  <si>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</si>
  <si>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</si>
  <si>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</si>
  <si>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</si>
  <si>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</si>
  <si>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</si>
  <si>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</si>
  <si>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</si>
  <si>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</si>
  <si>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</si>
  <si>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</si>
  <si>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</si>
  <si>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</si>
  <si>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</si>
  <si>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</si>
  <si>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</si>
  <si>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</si>
  <si>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</si>
  <si>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</si>
  <si>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</si>
  <si>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</si>
  <si>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</si>
  <si>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</si>
  <si>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</si>
  <si>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</si>
  <si>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</si>
  <si>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</si>
  <si>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</si>
  <si>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</si>
  <si>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</si>
  <si>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</si>
  <si>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</si>
  <si>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</si>
  <si>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</si>
  <si>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</si>
  <si>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</si>
  <si>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</si>
  <si>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</si>
  <si>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</si>
  <si>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</si>
  <si>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</si>
  <si>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</si>
  <si>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</si>
  <si>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</si>
  <si>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</si>
  <si>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</si>
  <si>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</si>
  <si>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</si>
  <si>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</si>
  <si>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</si>
  <si>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</si>
  <si>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</si>
  <si>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</si>
  <si>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</si>
  <si>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</si>
  <si>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</si>
  <si>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</si>
  <si>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</si>
  <si>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</si>
  <si>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</si>
  <si>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</si>
  <si>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</si>
  <si>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</si>
  <si>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</si>
  <si>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</si>
  <si>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</si>
  <si>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</si>
  <si>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</si>
  <si>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</si>
  <si>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</si>
  <si>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</si>
  <si>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</si>
  <si>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</si>
  <si>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</si>
  <si>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</si>
  <si>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</si>
  <si>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</si>
  <si>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</si>
  <si>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</si>
  <si>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</si>
  <si>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</si>
  <si>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</si>
  <si>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</si>
  <si>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</si>
  <si>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</si>
  <si>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</si>
  <si>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</si>
  <si>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</si>
  <si>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</si>
  <si>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</si>
  <si>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</si>
  <si>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</si>
  <si>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</si>
  <si>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</si>
  <si>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</si>
  <si>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</si>
  <si>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</si>
  <si>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</si>
  <si>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</si>
  <si>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</si>
  <si>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</si>
  <si>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</si>
  <si>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</si>
  <si>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</si>
  <si>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</si>
  <si>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</si>
  <si>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</si>
  <si>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</si>
  <si>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</si>
  <si>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</si>
  <si>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</si>
  <si>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</si>
  <si>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</si>
  <si>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</si>
  <si>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</si>
  <si>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</si>
  <si>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</si>
  <si>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</si>
  <si>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</si>
  <si>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</si>
  <si>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</si>
  <si>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</si>
  <si>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</si>
  <si>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</si>
  <si>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</si>
  <si>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</si>
  <si>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</si>
  <si>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</si>
  <si>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</si>
  <si>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</si>
  <si>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</si>
  <si>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</si>
  <si>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</si>
  <si>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</si>
  <si>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</si>
  <si>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</si>
  <si>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</si>
  <si>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</si>
  <si>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</si>
  <si>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</si>
  <si>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</si>
  <si>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</si>
  <si>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</si>
  <si>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</si>
  <si>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</si>
  <si>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</si>
  <si>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</si>
  <si>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</si>
  <si>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</si>
  <si>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</si>
  <si>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</si>
  <si>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</si>
  <si>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</si>
  <si>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</si>
  <si>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</si>
  <si>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</si>
  <si>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</si>
  <si>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</si>
  <si>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</si>
  <si>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</si>
  <si>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</si>
  <si>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</si>
  <si>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</si>
  <si>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</si>
  <si>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</si>
  <si>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</si>
  <si>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</si>
  <si>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</si>
  <si>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</si>
  <si>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</si>
  <si>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</si>
  <si>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</si>
  <si>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</si>
  <si>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</si>
  <si>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</si>
  <si>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</si>
  <si>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</si>
  <si>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</si>
  <si>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</si>
  <si>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</si>
  <si>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</si>
  <si>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</si>
  <si>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</si>
  <si>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</si>
  <si>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</si>
  <si>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</si>
  <si>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</si>
  <si>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</si>
  <si>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</si>
  <si>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</si>
  <si>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</si>
  <si>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</si>
  <si>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</si>
  <si>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</si>
  <si>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</si>
  <si>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</si>
  <si>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</si>
  <si>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</si>
  <si>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</si>
  <si>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</si>
  <si>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</si>
  <si>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</si>
  <si>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</si>
  <si>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</si>
  <si>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</si>
  <si>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</si>
  <si>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</si>
  <si>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</si>
  <si>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</si>
  <si>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</si>
  <si>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</si>
  <si>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</si>
  <si>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</si>
  <si>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</si>
  <si>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</si>
  <si>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</si>
  <si>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</si>
  <si>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</si>
  <si>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</si>
  <si>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</si>
  <si>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</si>
  <si>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</si>
  <si>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</si>
  <si>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</si>
  <si>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</si>
  <si>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</si>
  <si>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</si>
  <si>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</si>
  <si>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</si>
  <si>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</si>
  <si>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</si>
  <si>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</si>
  <si>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</si>
  <si>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</si>
  <si>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</si>
  <si>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</si>
  <si>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</si>
  <si>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</si>
  <si>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</si>
  <si>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</si>
  <si>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</si>
  <si>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</si>
  <si>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</si>
  <si>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</si>
  <si>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</si>
  <si>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</si>
  <si>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</si>
  <si>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</si>
  <si>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</si>
  <si>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</si>
  <si>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</si>
  <si>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</si>
  <si>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</si>
  <si>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</si>
  <si>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</si>
  <si>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</si>
  <si>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</si>
  <si>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</si>
  <si>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</si>
  <si>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</si>
  <si>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</si>
  <si>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</si>
  <si>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</si>
  <si>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</si>
  <si>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</si>
  <si>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</si>
  <si>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</si>
  <si>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</si>
  <si>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</si>
  <si>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</si>
  <si>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</si>
  <si>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</si>
  <si>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</si>
  <si>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</si>
  <si>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</si>
  <si>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</si>
  <si>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</si>
  <si>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</si>
  <si>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</si>
  <si>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</si>
  <si>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</si>
  <si>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</si>
  <si>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</si>
  <si>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</si>
  <si>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</si>
  <si>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</si>
  <si>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</si>
  <si>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</si>
  <si>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</si>
  <si>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</si>
  <si>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</si>
  <si>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</si>
  <si>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</si>
  <si>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</si>
  <si>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</si>
  <si>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</si>
  <si>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</si>
  <si>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</si>
  <si>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</si>
  <si>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</si>
  <si>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</si>
  <si>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</si>
  <si>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</si>
  <si>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</si>
  <si>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</si>
  <si>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</si>
  <si>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</si>
  <si>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</si>
  <si>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</si>
  <si>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</si>
  <si>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</si>
  <si>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</si>
  <si>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</si>
  <si>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</si>
  <si>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</si>
  <si>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</si>
  <si>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</si>
  <si>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</si>
  <si>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</si>
  <si>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</si>
  <si>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</si>
  <si>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</si>
  <si>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</si>
  <si>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</si>
  <si>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</si>
  <si>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</si>
  <si>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</si>
  <si>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</si>
  <si>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</si>
  <si>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</si>
  <si>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</si>
  <si>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</si>
  <si>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</si>
  <si>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</si>
  <si>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</si>
  <si>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</si>
  <si>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</si>
  <si>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</si>
  <si>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</si>
  <si>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</si>
  <si>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</si>
  <si>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</si>
  <si>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</si>
  <si>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</si>
  <si>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</si>
  <si>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</si>
  <si>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</si>
  <si>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</si>
  <si>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</si>
  <si>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</si>
  <si>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</si>
  <si>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</si>
  <si>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</si>
  <si>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</si>
  <si>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</si>
  <si>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</si>
  <si>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</si>
  <si>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</si>
  <si>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</si>
  <si>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</si>
  <si>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</si>
  <si>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</si>
  <si>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</si>
  <si>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</si>
  <si>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</si>
  <si>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</si>
  <si>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</si>
  <si>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</si>
  <si>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</si>
  <si>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</si>
  <si>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</si>
  <si>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</si>
  <si>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</si>
  <si>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</si>
  <si>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</si>
  <si>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</si>
  <si>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</si>
  <si>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</si>
  <si>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</si>
  <si>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</si>
  <si>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</si>
  <si>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</si>
  <si>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</si>
  <si>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</si>
  <si>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</si>
  <si>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</si>
  <si>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</si>
  <si>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</si>
  <si>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</si>
  <si>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</si>
  <si>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</si>
  <si>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</si>
  <si>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</si>
  <si>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</si>
  <si>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</si>
  <si>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</si>
  <si>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</si>
  <si>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</si>
  <si>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</si>
  <si>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</si>
  <si>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</si>
  <si>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</si>
  <si>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</si>
  <si>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</si>
  <si>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</si>
  <si>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</si>
  <si>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</si>
  <si>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</si>
  <si>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</si>
  <si>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</si>
  <si>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</si>
  <si>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</si>
  <si>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</si>
  <si>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</si>
  <si>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</si>
  <si>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</si>
  <si>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</si>
  <si>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</si>
  <si>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</si>
  <si>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</si>
  <si>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</si>
  <si>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</si>
  <si>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</si>
  <si>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</si>
  <si>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</si>
  <si>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</si>
  <si>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</si>
  <si>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</si>
  <si>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</si>
  <si>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</si>
  <si>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</si>
  <si>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</si>
  <si>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</si>
  <si>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</si>
  <si>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</si>
  <si>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</si>
  <si>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</si>
  <si>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</si>
  <si>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</si>
  <si>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</si>
  <si>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</si>
  <si>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</si>
  <si>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</si>
  <si>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</si>
  <si>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</si>
  <si>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</si>
  <si>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</si>
  <si>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</si>
  <si>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</si>
  <si>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</si>
  <si>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</si>
  <si>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</si>
  <si>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</si>
  <si>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</si>
  <si>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</si>
  <si>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</si>
  <si>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</si>
  <si>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</si>
  <si>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</si>
  <si>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</si>
  <si>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</si>
  <si>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</si>
  <si>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</si>
  <si>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</si>
  <si>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</si>
  <si>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</si>
  <si>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</si>
  <si>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</si>
  <si>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</si>
  <si>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</si>
  <si>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</si>
  <si>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</si>
  <si>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</si>
  <si>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</si>
  <si>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</si>
  <si>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</si>
  <si>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</si>
  <si>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</si>
  <si>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</si>
  <si>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</si>
  <si>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</si>
  <si>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</si>
  <si>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</si>
  <si>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</si>
  <si>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</si>
  <si>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</si>
  <si>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</si>
  <si>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</si>
  <si>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</si>
  <si>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</si>
  <si>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</si>
  <si>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</si>
  <si>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</si>
  <si>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</si>
  <si>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</si>
  <si>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</si>
  <si>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</si>
  <si>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</si>
  <si>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</si>
  <si>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</si>
  <si>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</si>
  <si>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</si>
  <si>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</si>
  <si>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</si>
  <si>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</si>
  <si>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</si>
  <si>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</si>
  <si>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</si>
  <si>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</si>
  <si>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</si>
  <si>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</si>
  <si>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</si>
  <si>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</si>
  <si>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</si>
  <si>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</si>
  <si>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</si>
  <si>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</si>
  <si>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</si>
  <si>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</si>
  <si>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</si>
  <si>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</si>
  <si>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</si>
  <si>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</si>
  <si>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</si>
  <si>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</si>
  <si>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</si>
  <si>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</si>
  <si>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</si>
  <si>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</si>
  <si>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</si>
  <si>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</si>
  <si>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</si>
  <si>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</si>
  <si>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</si>
  <si>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</si>
  <si>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</si>
  <si>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</si>
  <si>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</si>
  <si>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</si>
  <si>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</si>
  <si>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</si>
  <si>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</si>
  <si>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</si>
  <si>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</si>
  <si>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</si>
  <si>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</si>
  <si>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</si>
  <si>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</si>
  <si>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</si>
  <si>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</si>
  <si>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</si>
  <si>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</si>
  <si>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</si>
  <si>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</si>
  <si>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</si>
  <si>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</si>
  <si>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</si>
  <si>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</si>
  <si>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</si>
  <si>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</si>
  <si>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</si>
  <si>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</si>
  <si>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</si>
  <si>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</si>
  <si>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</si>
  <si>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</si>
  <si>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</si>
  <si>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</si>
  <si>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</si>
  <si>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</si>
  <si>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</si>
  <si>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</si>
  <si>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</si>
  <si>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</si>
  <si>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</si>
  <si>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</si>
  <si>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</si>
  <si>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</si>
  <si>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</si>
  <si>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</si>
  <si>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</si>
  <si>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</si>
  <si>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</si>
  <si>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</si>
  <si>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</si>
  <si>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</si>
  <si>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</si>
  <si>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</si>
  <si>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</si>
  <si>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</si>
  <si>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</si>
  <si>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</si>
  <si>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</si>
  <si>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</si>
  <si>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</si>
  <si>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</si>
  <si>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</si>
  <si>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</si>
  <si>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</si>
  <si>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</si>
  <si>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</si>
  <si>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</si>
  <si>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</si>
  <si>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</si>
  <si>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</si>
  <si>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</si>
  <si>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</si>
  <si>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</si>
  <si>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</si>
  <si>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</si>
  <si>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</si>
  <si>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</si>
  <si>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</si>
  <si>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</si>
  <si>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</si>
  <si>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</si>
  <si>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</si>
  <si>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</si>
  <si>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</si>
  <si>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</si>
  <si>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</si>
  <si>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</si>
  <si>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</si>
  <si>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</si>
  <si>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</si>
  <si>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</si>
  <si>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</si>
  <si>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</si>
  <si>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</si>
  <si>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</si>
  <si>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</si>
  <si>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</si>
  <si>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</si>
  <si>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</si>
  <si>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</si>
  <si>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</si>
  <si>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</si>
  <si>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</si>
  <si>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</si>
  <si>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</si>
  <si>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</si>
  <si>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</si>
  <si>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</si>
  <si>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</si>
  <si>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</si>
  <si>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</si>
  <si>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</si>
  <si>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</si>
  <si>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</si>
  <si>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</si>
  <si>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</si>
  <si>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</si>
  <si>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</si>
  <si>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</si>
  <si>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</si>
  <si>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</si>
  <si>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</si>
  <si>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</si>
  <si>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</si>
  <si>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</si>
  <si>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</si>
  <si>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</si>
  <si>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</si>
  <si>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</si>
  <si>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</si>
  <si>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</si>
  <si>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</si>
  <si>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</si>
  <si>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</si>
  <si>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</si>
  <si>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</si>
  <si>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</si>
  <si>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</si>
  <si>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</si>
  <si>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</si>
  <si>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</si>
  <si>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</si>
  <si>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</si>
  <si>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</si>
  <si>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</si>
  <si>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</si>
  <si>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</si>
  <si>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</si>
  <si>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</si>
  <si>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</si>
  <si>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</si>
  <si>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</si>
  <si>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</si>
  <si>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</si>
  <si>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</si>
  <si>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</si>
  <si>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</si>
  <si>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</si>
  <si>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</si>
  <si>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</si>
  <si>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</si>
  <si>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</si>
  <si>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</si>
  <si>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</si>
  <si>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</si>
  <si>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</si>
  <si>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</si>
  <si>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</si>
  <si>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</si>
  <si>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</si>
  <si>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</si>
  <si>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</si>
  <si>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</si>
  <si>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</si>
  <si>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</si>
  <si>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</si>
  <si>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</si>
  <si>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</si>
  <si>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</si>
  <si>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</si>
  <si>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</si>
  <si>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</si>
  <si>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</si>
  <si>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</si>
  <si>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</si>
  <si>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</si>
  <si>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</si>
  <si>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</si>
  <si>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</si>
  <si>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</si>
  <si>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</si>
  <si>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</si>
  <si>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</si>
  <si>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</si>
  <si>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</si>
  <si>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</si>
  <si>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</si>
  <si>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</si>
  <si>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</si>
  <si>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</si>
  <si>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</si>
  <si>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</si>
  <si>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</si>
  <si>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</si>
  <si>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</si>
  <si>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</si>
  <si>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</si>
  <si>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</si>
  <si>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</si>
  <si>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</si>
  <si>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</si>
  <si>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</si>
  <si>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</si>
  <si>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</si>
  <si>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</si>
  <si>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</si>
  <si>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</si>
  <si>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</si>
  <si>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</si>
  <si>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</si>
  <si>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</si>
  <si>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</si>
  <si>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</si>
  <si>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</si>
  <si>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</si>
  <si>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</si>
  <si>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</si>
  <si>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</si>
  <si>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</si>
  <si>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</si>
  <si>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</si>
  <si>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</si>
  <si>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</si>
  <si>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</si>
  <si>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</si>
  <si>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</si>
  <si>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</si>
  <si>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</si>
  <si>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</si>
  <si>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</si>
  <si>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</si>
  <si>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</si>
  <si>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</si>
  <si>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</si>
  <si>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</si>
  <si>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</si>
  <si>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</si>
  <si>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</si>
  <si>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</si>
  <si>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</si>
  <si>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</si>
  <si>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</si>
  <si>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</si>
  <si>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</si>
  <si>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</si>
  <si>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</si>
  <si>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</si>
  <si>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</si>
  <si>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</si>
  <si>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</si>
  <si>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</si>
  <si>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</si>
  <si>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</si>
  <si>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</si>
  <si>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</si>
  <si>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</si>
  <si>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</si>
  <si>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</si>
  <si>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</si>
  <si>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</si>
  <si>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</si>
  <si>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</si>
  <si>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</si>
  <si>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</si>
  <si>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</si>
  <si>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</si>
  <si>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</si>
  <si>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</si>
  <si>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</si>
  <si>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</si>
  <si>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</si>
  <si>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</si>
  <si>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</si>
  <si>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</si>
  <si>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</si>
  <si>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</si>
  <si>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</si>
  <si>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</si>
  <si>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</si>
  <si>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</si>
  <si>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</si>
  <si>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</si>
  <si>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</si>
  <si>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</si>
  <si>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</si>
  <si>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</si>
  <si>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</si>
  <si>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</si>
  <si>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</si>
  <si>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</si>
  <si>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</si>
  <si>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</si>
  <si>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</si>
  <si>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</si>
  <si>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</si>
  <si>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</si>
  <si>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</si>
  <si>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</si>
  <si>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</si>
  <si>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</si>
  <si>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</si>
  <si>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</si>
  <si>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</si>
  <si>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</si>
  <si>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</si>
  <si>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</si>
  <si>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</si>
  <si>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</si>
  <si>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</si>
  <si>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</si>
  <si>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</si>
  <si>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</si>
  <si>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</si>
  <si>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</si>
  <si>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</si>
  <si>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</si>
  <si>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</si>
  <si>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</si>
  <si>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</si>
  <si>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</si>
  <si>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</si>
  <si>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</si>
  <si>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</si>
  <si>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</si>
  <si>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</si>
  <si>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</si>
  <si>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</si>
  <si>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</si>
  <si>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</si>
  <si>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</si>
  <si>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</si>
  <si>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</si>
  <si>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</si>
  <si>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</si>
  <si>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</si>
  <si>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</si>
  <si>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</si>
  <si>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</si>
  <si>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</si>
  <si>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</si>
  <si>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</si>
  <si>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</si>
  <si>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</si>
  <si>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</si>
  <si>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</si>
  <si>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</si>
  <si>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</si>
  <si>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</si>
  <si>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</si>
  <si>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</si>
  <si>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</si>
  <si>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</si>
  <si>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</si>
  <si>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</si>
  <si>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</si>
  <si>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</si>
  <si>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</si>
  <si>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</si>
  <si>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</si>
  <si>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</si>
  <si>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</si>
  <si>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</si>
  <si>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</si>
  <si>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</si>
  <si>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</si>
  <si>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</si>
  <si>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</si>
  <si>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</si>
  <si>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</si>
  <si>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</si>
  <si>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</si>
  <si>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</si>
  <si>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</si>
  <si>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</si>
  <si>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</si>
  <si>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</si>
  <si>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</si>
  <si>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</si>
  <si>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</si>
  <si>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</si>
  <si>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</si>
  <si>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</si>
  <si>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</si>
  <si>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</si>
  <si>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</si>
  <si>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</si>
  <si>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</si>
  <si>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</si>
  <si>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</si>
  <si>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</si>
  <si>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</si>
  <si>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</si>
  <si>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</si>
  <si>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</si>
  <si>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</si>
  <si>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</si>
  <si>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</si>
  <si>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</si>
  <si>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</si>
  <si>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</si>
  <si>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</si>
  <si>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</si>
  <si>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</si>
  <si>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</si>
  <si>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</si>
  <si>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</si>
  <si>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</si>
  <si>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</si>
  <si>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</si>
  <si>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</si>
  <si>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</si>
  <si>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</si>
  <si>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</si>
  <si>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</si>
  <si>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</si>
  <si>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</si>
  <si>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</si>
  <si>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</si>
  <si>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</si>
  <si>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</si>
  <si>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</si>
  <si>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</si>
  <si>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</si>
  <si>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</si>
  <si>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</si>
  <si>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</si>
  <si>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</si>
  <si>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</si>
  <si>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</si>
  <si>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</si>
  <si>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</si>
  <si>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</si>
  <si>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</si>
  <si>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</si>
  <si>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</si>
  <si>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</si>
  <si>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</si>
  <si>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</si>
  <si>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</si>
  <si>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</si>
  <si>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</si>
  <si>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</si>
  <si>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</si>
  <si>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</si>
  <si>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</si>
  <si>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</si>
  <si>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</si>
  <si>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</si>
  <si>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</si>
  <si>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</si>
  <si>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</si>
  <si>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</si>
  <si>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</si>
  <si>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</si>
  <si>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</si>
  <si>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</si>
  <si>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</si>
  <si>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</si>
  <si>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</si>
  <si>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</si>
  <si>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</si>
  <si>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</si>
  <si>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</si>
  <si>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</si>
  <si>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</si>
  <si>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</si>
  <si>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</si>
  <si>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</si>
  <si>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</si>
  <si>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</si>
  <si>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</si>
  <si>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</si>
  <si>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</si>
  <si>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</si>
  <si>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</si>
  <si>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</si>
  <si>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</si>
  <si>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</si>
  <si>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</si>
  <si>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</si>
  <si>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</si>
  <si>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</si>
  <si>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</si>
  <si>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</si>
  <si>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</si>
  <si>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</si>
  <si>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</si>
  <si>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</si>
  <si>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</si>
  <si>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</si>
  <si>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</si>
  <si>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</si>
  <si>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</si>
  <si>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</si>
  <si>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</si>
  <si>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</si>
  <si>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</si>
  <si>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</si>
  <si>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</si>
  <si>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</si>
  <si>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</si>
  <si>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</si>
  <si>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</si>
  <si>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</si>
  <si>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</si>
  <si>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</si>
  <si>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</si>
  <si>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</si>
  <si>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</si>
  <si>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</si>
  <si>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</si>
  <si>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</si>
  <si>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</si>
  <si>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</si>
  <si>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</si>
  <si>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</si>
  <si>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</si>
  <si>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</si>
  <si>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</si>
  <si>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</si>
  <si>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</si>
  <si>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</si>
  <si>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</si>
  <si>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</si>
  <si>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</si>
  <si>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</si>
  <si>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</si>
  <si>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</si>
  <si>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</si>
  <si>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</si>
  <si>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</si>
  <si>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</si>
  <si>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</si>
  <si>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</si>
  <si>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</si>
  <si>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</si>
  <si>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</si>
  <si>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</si>
  <si>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</si>
  <si>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</si>
  <si>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</si>
  <si>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</si>
  <si>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</si>
  <si>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</si>
  <si>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</si>
  <si>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</si>
  <si>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</si>
  <si>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</si>
  <si>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</si>
  <si>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</si>
  <si>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</si>
  <si>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</si>
  <si>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</si>
  <si>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</si>
  <si>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</si>
  <si>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</si>
  <si>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</si>
  <si>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</si>
  <si>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</si>
  <si>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</si>
  <si>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</si>
  <si>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</si>
  <si>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</si>
  <si>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</si>
  <si>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</si>
  <si>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</si>
  <si>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</si>
  <si>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</si>
  <si>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</si>
  <si>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</si>
  <si>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</si>
  <si>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</si>
  <si>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</si>
  <si>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</si>
  <si>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</si>
  <si>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</si>
  <si>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</si>
  <si>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</si>
  <si>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</si>
  <si>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</si>
  <si>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</si>
  <si>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</si>
  <si>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</si>
  <si>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</si>
  <si>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</si>
  <si>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</si>
  <si>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</si>
  <si>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</si>
  <si>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</si>
  <si>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</si>
  <si>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</si>
  <si>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</si>
  <si>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</si>
  <si>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</si>
  <si>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</si>
  <si>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</si>
  <si>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</si>
  <si>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</si>
  <si>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</si>
  <si>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</si>
  <si>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</si>
  <si>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</si>
  <si>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</si>
  <si>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</si>
  <si>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</si>
  <si>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</si>
  <si>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</si>
  <si>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</si>
  <si>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</si>
  <si>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</si>
  <si>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</si>
  <si>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</si>
  <si>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</si>
  <si>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</si>
  <si>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</si>
  <si>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</si>
  <si>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</si>
  <si>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</si>
  <si>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</si>
  <si>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</si>
  <si>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</si>
  <si>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</si>
  <si>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</si>
  <si>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</si>
  <si>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</si>
  <si>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</si>
  <si>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</si>
  <si>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</si>
  <si>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</si>
  <si>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</si>
  <si>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</si>
  <si>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</si>
  <si>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</si>
  <si>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</si>
  <si>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</si>
  <si>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</si>
  <si>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</si>
  <si>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</si>
  <si>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</si>
  <si>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</si>
  <si>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</si>
  <si>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</si>
  <si>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</si>
  <si>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</si>
  <si>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</si>
  <si>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</si>
  <si>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</si>
  <si>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</si>
  <si>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</si>
  <si>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</si>
  <si>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</si>
  <si>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</si>
  <si>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</si>
  <si>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</si>
  <si>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</si>
  <si>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</si>
  <si>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</si>
  <si>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</si>
  <si>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</si>
  <si>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</si>
  <si>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</si>
  <si>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</si>
  <si>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</si>
  <si>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</si>
  <si>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</si>
  <si>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</si>
  <si>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</si>
  <si>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</si>
  <si>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</si>
  <si>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</si>
  <si>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</si>
  <si>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</si>
  <si>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</si>
  <si>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</si>
  <si>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</si>
  <si>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</si>
  <si>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</si>
  <si>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</si>
  <si>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</si>
  <si>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</si>
  <si>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</si>
  <si>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</si>
  <si>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</si>
  <si>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</si>
  <si>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</si>
  <si>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</si>
  <si>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</si>
  <si>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</si>
  <si>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</si>
  <si>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</si>
  <si>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</si>
  <si>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</si>
  <si>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</si>
  <si>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</si>
  <si>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</si>
  <si>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</si>
  <si>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</si>
  <si>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</si>
  <si>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</si>
  <si>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</si>
  <si>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</si>
  <si>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</si>
  <si>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</si>
  <si>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</si>
  <si>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</si>
  <si>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</si>
  <si>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</si>
  <si>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</si>
  <si>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</si>
  <si>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</si>
  <si>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</si>
  <si>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</si>
  <si>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</si>
  <si>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</si>
  <si>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</si>
  <si>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</si>
  <si>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</si>
  <si>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</si>
  <si>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</si>
  <si>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</si>
  <si>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</si>
  <si>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</si>
  <si>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</si>
  <si>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</si>
  <si>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</si>
  <si>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</si>
  <si>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</si>
  <si>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</si>
  <si>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</si>
  <si>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</si>
  <si>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</si>
  <si>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</si>
  <si>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</si>
  <si>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</si>
  <si>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</si>
  <si>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</si>
  <si>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</si>
  <si>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</si>
  <si>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</si>
  <si>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</si>
  <si>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</si>
  <si>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</si>
  <si>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</si>
  <si>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</si>
  <si>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</si>
  <si>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</si>
  <si>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</si>
  <si>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</si>
  <si>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</si>
  <si>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</si>
  <si>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</si>
  <si>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</si>
  <si>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</si>
  <si>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</si>
  <si>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</si>
  <si>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</si>
  <si>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</si>
  <si>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</si>
  <si>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</si>
  <si>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</si>
  <si>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</si>
  <si>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</si>
  <si>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</si>
  <si>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</si>
  <si>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</si>
  <si>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</si>
  <si>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</si>
  <si>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</si>
  <si>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</si>
  <si>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</si>
  <si>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</si>
  <si>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</si>
  <si>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</si>
  <si>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</si>
  <si>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</si>
  <si>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</si>
  <si>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</si>
  <si>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</si>
  <si>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</si>
  <si>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</si>
  <si>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</si>
  <si>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</si>
  <si>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</si>
  <si>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</si>
  <si>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</si>
  <si>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</si>
  <si>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</si>
  <si>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</si>
  <si>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</si>
  <si>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</si>
  <si>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</si>
  <si>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</si>
  <si>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</si>
  <si>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</si>
  <si>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</si>
  <si>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</si>
  <si>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</si>
  <si>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</si>
  <si>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</si>
  <si>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</si>
  <si>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</si>
  <si>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</si>
  <si>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</si>
  <si>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</si>
  <si>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</si>
  <si>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</si>
  <si>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</si>
  <si>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</si>
  <si>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</si>
  <si>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</si>
  <si>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</si>
  <si>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</si>
  <si>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</si>
  <si>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</si>
  <si>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</si>
  <si>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</si>
  <si>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</si>
  <si>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</si>
  <si>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</si>
  <si>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</si>
  <si>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</si>
  <si>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</si>
  <si>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</si>
  <si>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</si>
  <si>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</si>
  <si>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</si>
  <si>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</si>
  <si>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</si>
  <si>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</si>
  <si>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</si>
  <si>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</si>
  <si>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</si>
  <si>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</si>
  <si>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</si>
  <si>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</si>
  <si>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</si>
  <si>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</si>
  <si>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</si>
  <si>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</si>
  <si>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</si>
  <si>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</si>
  <si>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</si>
  <si>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</si>
  <si>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</si>
  <si>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</si>
  <si>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</si>
  <si>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</si>
  <si>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</si>
  <si>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</si>
  <si>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</si>
  <si>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</si>
  <si>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</si>
  <si>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</si>
  <si>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</si>
  <si>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</si>
  <si>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</si>
  <si>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</si>
  <si>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</si>
  <si>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</si>
  <si>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</si>
  <si>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</si>
  <si>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</si>
  <si>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</si>
  <si>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</si>
  <si>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</si>
  <si>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</si>
  <si>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</si>
  <si>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</si>
  <si>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</si>
  <si>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</si>
  <si>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</si>
  <si>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</si>
  <si>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</si>
  <si>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</si>
  <si>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</si>
  <si>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</si>
  <si>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</si>
  <si>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</si>
  <si>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</si>
  <si>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</si>
  <si>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</si>
  <si>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</si>
  <si>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</si>
  <si>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</si>
  <si>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</si>
  <si>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</si>
  <si>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</si>
  <si>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</si>
  <si>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</si>
  <si>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</si>
  <si>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</si>
  <si>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</si>
  <si>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</si>
  <si>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</si>
  <si>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</si>
  <si>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</si>
  <si>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</si>
  <si>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</si>
  <si>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</si>
  <si>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</si>
  <si>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</si>
  <si>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</si>
  <si>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</si>
  <si>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</si>
  <si>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</si>
  <si>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</si>
  <si>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</si>
  <si>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</si>
  <si>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</si>
  <si>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</si>
  <si>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</si>
  <si>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</si>
  <si>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</si>
  <si>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</si>
  <si>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</si>
  <si>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</si>
  <si>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</si>
  <si>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</si>
  <si>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</si>
  <si>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</si>
  <si>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</si>
  <si>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</si>
  <si>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</si>
  <si>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</si>
  <si>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</si>
  <si>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</si>
  <si>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</si>
  <si>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</si>
  <si>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</si>
  <si>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</si>
  <si>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</si>
  <si>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</si>
  <si>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</si>
  <si>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</si>
  <si>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</si>
  <si>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</si>
  <si>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</si>
  <si>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</si>
  <si>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</si>
  <si>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</si>
  <si>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</si>
  <si>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</si>
  <si>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</si>
  <si>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</si>
  <si>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</si>
  <si>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</si>
  <si>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</si>
  <si>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</si>
  <si>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</si>
  <si>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</si>
  <si>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</si>
  <si>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</si>
  <si>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</si>
  <si>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</si>
  <si>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</si>
  <si>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</si>
  <si>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</si>
  <si>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</si>
  <si>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</si>
  <si>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</si>
  <si>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</si>
  <si>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</si>
  <si>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</si>
  <si>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</si>
  <si>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</si>
  <si>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</si>
  <si>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</si>
  <si>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</si>
  <si>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</si>
  <si>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</si>
  <si>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</si>
  <si>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</si>
  <si>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</si>
  <si>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</si>
  <si>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</si>
  <si>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</si>
  <si>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</si>
  <si>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</si>
  <si>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</si>
  <si>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</si>
  <si>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</si>
  <si>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</si>
  <si>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</si>
  <si>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</si>
  <si>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</si>
  <si>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</si>
  <si>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</si>
  <si>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</si>
  <si>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</si>
  <si>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</si>
  <si>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</si>
  <si>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</si>
  <si>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</si>
  <si>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</si>
  <si>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</si>
  <si>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</si>
  <si>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</si>
  <si>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</si>
  <si>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</si>
  <si>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</si>
  <si>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</si>
  <si>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</si>
  <si>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</si>
  <si>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</si>
  <si>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</si>
  <si>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</si>
  <si>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</si>
  <si>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</si>
  <si>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</si>
  <si>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</si>
  <si>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</si>
  <si>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</si>
  <si>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</si>
  <si>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</si>
  <si>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</si>
  <si>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</si>
  <si>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</si>
  <si>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</si>
  <si>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</si>
  <si>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</si>
  <si>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</si>
  <si>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</si>
  <si>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</si>
  <si>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</si>
  <si>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</si>
  <si>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</si>
  <si>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</si>
  <si>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</si>
  <si>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</si>
  <si>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</si>
  <si>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</si>
  <si>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</si>
  <si>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</si>
  <si>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</si>
  <si>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</si>
  <si>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</si>
  <si>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</si>
  <si>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</si>
  <si>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</si>
  <si>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</si>
  <si>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</si>
  <si>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</si>
  <si>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</si>
  <si>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</si>
  <si>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</si>
  <si>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</si>
  <si>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</si>
  <si>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</si>
  <si>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</si>
  <si>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</si>
  <si>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</si>
  <si>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</si>
  <si>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</si>
  <si>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</si>
  <si>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</si>
  <si>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</si>
  <si>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</si>
  <si>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</si>
  <si>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</si>
  <si>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</si>
  <si>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</si>
  <si>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</si>
  <si>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</si>
  <si>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</si>
  <si>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</si>
  <si>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</si>
  <si>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</si>
  <si>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</si>
  <si>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</si>
  <si>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</si>
  <si>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</si>
  <si>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</si>
  <si>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</si>
  <si>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</si>
  <si>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</si>
  <si>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</si>
  <si>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</si>
  <si>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</si>
  <si>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</si>
  <si>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</si>
  <si>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</si>
  <si>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</si>
  <si>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</si>
  <si>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</si>
  <si>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</si>
  <si>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</si>
  <si>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</si>
  <si>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</si>
  <si>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</si>
  <si>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</si>
  <si>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</si>
  <si>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</si>
  <si>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</si>
  <si>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</si>
  <si>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</si>
  <si>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</si>
  <si>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</si>
  <si>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</si>
  <si>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</si>
  <si>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</si>
  <si>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</si>
  <si>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</si>
  <si>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</si>
  <si>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</si>
  <si>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</si>
  <si>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</si>
  <si>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</si>
  <si>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</si>
  <si>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</si>
  <si>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</si>
  <si>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</si>
  <si>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</si>
  <si>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</si>
  <si>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</si>
  <si>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</si>
  <si>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</si>
  <si>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</si>
  <si>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</si>
  <si>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</si>
  <si>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</si>
  <si>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</si>
  <si>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</si>
  <si>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</si>
  <si>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</si>
  <si>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</si>
  <si>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</si>
  <si>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</si>
  <si>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</si>
  <si>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</si>
  <si>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</si>
  <si>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</si>
  <si>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</si>
  <si>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</si>
  <si>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</si>
  <si>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</si>
  <si>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</si>
  <si>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</si>
  <si>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</si>
  <si>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</si>
  <si>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</si>
  <si>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</si>
  <si>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</si>
  <si>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</si>
  <si>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</si>
  <si>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</si>
  <si>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</si>
  <si>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</si>
  <si>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</si>
  <si>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</si>
  <si>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</si>
  <si>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</si>
  <si>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</si>
  <si>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</si>
  <si>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</si>
  <si>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</si>
  <si>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</si>
  <si>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</si>
  <si>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</si>
  <si>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</si>
  <si>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</si>
  <si>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</si>
  <si>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</si>
  <si>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</si>
  <si>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</si>
  <si>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</si>
  <si>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</si>
  <si>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</si>
  <si>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</si>
  <si>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</si>
  <si>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</si>
  <si>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</si>
  <si>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</si>
  <si>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</si>
  <si>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</si>
  <si>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</si>
  <si>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</si>
  <si>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</si>
  <si>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</si>
  <si>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</si>
  <si>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</si>
  <si>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</si>
  <si>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</si>
  <si>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</si>
  <si>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</si>
  <si>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</si>
  <si>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</si>
  <si>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</si>
  <si>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</si>
  <si>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</si>
  <si>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</si>
  <si>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</si>
  <si>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</si>
  <si>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</si>
  <si>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</si>
  <si>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</si>
  <si>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</si>
  <si>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</si>
  <si>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</si>
  <si>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</si>
  <si>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</si>
  <si>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</si>
  <si>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</si>
  <si>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</si>
  <si>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</si>
  <si>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</si>
  <si>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</si>
  <si>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</si>
  <si>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</si>
  <si>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</si>
  <si>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</si>
  <si>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</si>
  <si>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</si>
  <si>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</si>
  <si>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</si>
  <si>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</si>
  <si>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</si>
  <si>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</si>
  <si>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</si>
  <si>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</si>
  <si>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</si>
  <si>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</si>
  <si>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</si>
  <si>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</si>
  <si>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</si>
  <si>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</si>
  <si>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</si>
  <si>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</si>
  <si>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</si>
  <si>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</si>
  <si>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</si>
  <si>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</si>
  <si>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</si>
  <si>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</si>
  <si>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</si>
  <si>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</si>
  <si>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</si>
  <si>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</si>
  <si>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</si>
  <si>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</si>
  <si>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</si>
  <si>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</si>
  <si>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</si>
  <si>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</si>
  <si>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</si>
  <si>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</si>
  <si>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</si>
  <si>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</si>
  <si>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</si>
  <si>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</si>
  <si>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</si>
  <si>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</si>
  <si>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</si>
  <si>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</si>
  <si>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</si>
  <si>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</si>
  <si>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</si>
  <si>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</si>
  <si>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</si>
  <si>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</si>
  <si>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</si>
  <si>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</si>
  <si>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</si>
  <si>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</si>
  <si>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</si>
  <si>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</si>
  <si>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</si>
  <si>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</si>
  <si>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</si>
  <si>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</si>
  <si>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</si>
  <si>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</si>
  <si>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</si>
  <si>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</si>
  <si>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</si>
  <si>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</si>
  <si>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</si>
  <si>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</si>
  <si>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</si>
  <si>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</si>
  <si>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</si>
  <si>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</si>
  <si>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</si>
  <si>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</si>
  <si>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</si>
  <si>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</si>
  <si>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</si>
  <si>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</si>
  <si>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</si>
  <si>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</si>
  <si>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</si>
  <si>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</si>
  <si>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</si>
  <si>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</si>
  <si>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</si>
  <si>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</si>
  <si>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</si>
  <si>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</si>
  <si>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</si>
  <si>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</si>
  <si>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</si>
  <si>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</si>
  <si>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</si>
  <si>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</si>
  <si>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</si>
  <si>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</si>
  <si>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</si>
  <si>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</si>
  <si>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</si>
  <si>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</si>
  <si>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</si>
  <si>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</si>
  <si>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</si>
  <si>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</si>
  <si>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</si>
  <si>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</si>
  <si>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</si>
  <si>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</si>
  <si>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</si>
  <si>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</si>
  <si>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</si>
  <si>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</si>
  <si>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</si>
  <si>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</si>
  <si>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</si>
  <si>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</si>
  <si>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</si>
  <si>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</si>
  <si>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</si>
  <si>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</si>
  <si>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</si>
  <si>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</si>
  <si>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</si>
  <si>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</si>
  <si>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</si>
  <si>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</si>
  <si>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</si>
  <si>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</si>
  <si>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</si>
  <si>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</si>
  <si>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</si>
  <si>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</si>
  <si>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</si>
  <si>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</si>
  <si>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</si>
  <si>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</si>
  <si>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</si>
  <si>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</si>
  <si>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</si>
  <si>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</si>
  <si>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</si>
  <si>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</si>
  <si>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</si>
  <si>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</si>
  <si>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</si>
  <si>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</si>
  <si>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</si>
  <si>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</si>
  <si>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</si>
  <si>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</si>
  <si>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</si>
  <si>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</si>
  <si>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</si>
  <si>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</si>
  <si>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</si>
  <si>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</si>
  <si>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</si>
  <si>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</si>
  <si>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</si>
  <si>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</si>
  <si>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</si>
  <si>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</si>
  <si>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</si>
  <si>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</si>
  <si>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</si>
  <si>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</si>
  <si>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</si>
  <si>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</si>
  <si>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</si>
  <si>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</si>
  <si>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</si>
  <si>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</si>
  <si>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</si>
  <si>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</si>
  <si>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</si>
  <si>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</si>
  <si>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</si>
  <si>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</si>
  <si>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</si>
  <si>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</si>
  <si>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</si>
  <si>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</si>
  <si>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</si>
  <si>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</si>
  <si>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</si>
  <si>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</si>
  <si>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</si>
  <si>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</si>
  <si>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</si>
  <si>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</si>
  <si>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</si>
  <si>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</si>
  <si>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</si>
  <si>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</si>
  <si>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</si>
  <si>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</si>
  <si>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</si>
  <si>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</si>
  <si>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</si>
  <si>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</si>
  <si>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</si>
  <si>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</si>
  <si>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</si>
  <si>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</si>
  <si>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</si>
  <si>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</si>
  <si>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</si>
  <si>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</si>
  <si>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</si>
  <si>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</si>
  <si>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</si>
  <si>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</si>
  <si>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</si>
  <si>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</si>
  <si>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</si>
  <si>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</si>
  <si>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</si>
  <si>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</si>
  <si>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</si>
  <si>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</si>
  <si>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</si>
  <si>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</si>
  <si>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</si>
  <si>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</si>
  <si>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</si>
  <si>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</si>
  <si>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</si>
  <si>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</si>
  <si>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</si>
  <si>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</si>
  <si>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</si>
  <si>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</si>
  <si>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</si>
  <si>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</si>
  <si>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</si>
  <si>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</si>
  <si>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</si>
  <si>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</si>
  <si>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</si>
  <si>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</si>
  <si>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</si>
  <si>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</si>
  <si>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</si>
  <si>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</si>
  <si>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</si>
  <si>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</si>
  <si>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</si>
  <si>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</si>
  <si>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</si>
  <si>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</si>
  <si>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</si>
  <si>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</si>
  <si>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</si>
  <si>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</si>
  <si>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</si>
  <si>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</si>
  <si>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</si>
  <si>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</si>
  <si>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</si>
  <si>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</si>
  <si>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</si>
  <si>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</si>
  <si>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</si>
  <si>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</si>
  <si>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</si>
  <si>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</si>
  <si>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</si>
  <si>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</si>
  <si>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</si>
  <si>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</si>
  <si>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</si>
  <si>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</si>
  <si>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</si>
  <si>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</si>
  <si>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</si>
  <si>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</si>
  <si>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</si>
  <si>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</si>
  <si>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</si>
  <si>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</si>
  <si>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</si>
  <si>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</si>
  <si>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</si>
  <si>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</si>
  <si>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</si>
  <si>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</si>
  <si>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</si>
  <si>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</si>
  <si>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</si>
  <si>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</si>
  <si>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</si>
  <si>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</si>
  <si>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</si>
  <si>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</si>
  <si>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</si>
  <si>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</si>
  <si>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</si>
  <si>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</si>
  <si>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</si>
  <si>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</si>
  <si>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</si>
  <si>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</si>
  <si>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</si>
  <si>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</si>
  <si>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</si>
  <si>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</si>
  <si>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</si>
  <si>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</si>
  <si>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</si>
  <si>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</si>
  <si>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</si>
  <si>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</si>
  <si>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</si>
  <si>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</si>
  <si>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</si>
  <si>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</si>
  <si>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</si>
  <si>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</si>
  <si>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</si>
  <si>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</si>
  <si>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</si>
  <si>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</si>
  <si>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</si>
  <si>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</si>
  <si>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</si>
  <si>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</si>
  <si>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</si>
  <si>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</si>
  <si>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</si>
  <si>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</si>
  <si>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</si>
  <si>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</si>
  <si>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</si>
  <si>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</si>
  <si>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</si>
  <si>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</si>
  <si>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</si>
  <si>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</si>
  <si>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</si>
  <si>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</si>
  <si>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</si>
  <si>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</si>
  <si>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</si>
  <si>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</si>
  <si>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</si>
  <si>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</si>
  <si>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</si>
  <si>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</si>
  <si>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</si>
  <si>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</si>
  <si>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</si>
  <si>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</si>
  <si>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</si>
  <si>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</si>
  <si>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</si>
  <si>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</si>
  <si>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</si>
  <si>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</si>
  <si>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</si>
  <si>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</si>
  <si>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</si>
  <si>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</si>
  <si>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</si>
  <si>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</si>
  <si>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</si>
  <si>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</si>
  <si>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</si>
  <si>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</si>
  <si>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</si>
  <si>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</si>
  <si>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</si>
  <si>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</si>
  <si>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</si>
  <si>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</si>
  <si>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</si>
  <si>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</si>
  <si>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</si>
  <si>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</si>
  <si>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</si>
  <si>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</si>
  <si>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</si>
  <si>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</si>
  <si>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</si>
  <si>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</si>
  <si>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</si>
  <si>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</si>
  <si>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</si>
  <si>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</si>
  <si>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</si>
  <si>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</si>
  <si>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</si>
  <si>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</si>
  <si>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</si>
  <si>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</si>
  <si>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</si>
  <si>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</si>
  <si>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</si>
  <si>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</si>
  <si>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</si>
  <si>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</si>
  <si>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</si>
  <si>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</si>
  <si>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</si>
  <si>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</si>
  <si>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</si>
  <si>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</si>
  <si>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</si>
  <si>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</si>
  <si>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</si>
  <si>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</si>
  <si>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</si>
  <si>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</si>
  <si>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</si>
  <si>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</si>
  <si>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</si>
  <si>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</si>
  <si>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</si>
  <si>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</si>
  <si>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</si>
  <si>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</si>
  <si>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</si>
  <si>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</si>
  <si>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</si>
  <si>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</si>
  <si>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</si>
  <si>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</si>
  <si>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</si>
  <si>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</si>
  <si>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</si>
  <si>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</si>
  <si>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</si>
  <si>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</si>
  <si>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</si>
  <si>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</si>
  <si>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</si>
  <si>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</si>
  <si>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</si>
  <si>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</si>
  <si>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</si>
  <si>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</si>
  <si>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</si>
  <si>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</si>
  <si>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</si>
  <si>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</si>
  <si>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</si>
  <si>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</si>
  <si>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</si>
  <si>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</si>
  <si>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</si>
  <si>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</si>
  <si>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</si>
  <si>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</si>
  <si>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</si>
  <si>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</si>
  <si>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</si>
  <si>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</si>
  <si>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</si>
  <si>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</si>
  <si>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</si>
  <si>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</si>
  <si>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</si>
  <si>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</si>
  <si>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</si>
  <si>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</si>
  <si>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</si>
  <si>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</si>
  <si>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</si>
  <si>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</si>
  <si>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</si>
  <si>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</si>
  <si>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</si>
  <si>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</si>
  <si>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</si>
  <si>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</si>
  <si>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</si>
  <si>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</si>
  <si>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</si>
  <si>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</si>
  <si>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</si>
  <si>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</si>
  <si>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</si>
  <si>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</si>
  <si>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</si>
  <si>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</si>
  <si>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</si>
  <si>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</si>
  <si>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</si>
  <si>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</si>
  <si>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</si>
  <si>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</si>
  <si>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</si>
  <si>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</si>
  <si>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</si>
  <si>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</si>
  <si>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</si>
  <si>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</si>
  <si>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</si>
  <si>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</si>
  <si>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</si>
  <si>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</si>
  <si>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</si>
  <si>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</si>
  <si>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</si>
  <si>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</si>
  <si>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</si>
  <si>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</si>
  <si>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</si>
  <si>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</si>
  <si>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</si>
  <si>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</si>
  <si>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</si>
  <si>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</si>
  <si>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</si>
  <si>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</si>
  <si>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</si>
  <si>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</si>
  <si>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</si>
  <si>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</si>
  <si>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</si>
  <si>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</si>
  <si>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</si>
  <si>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</si>
  <si>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</si>
  <si>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</si>
  <si>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</si>
  <si>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</si>
  <si>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</si>
  <si>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</si>
  <si>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</si>
  <si>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</si>
  <si>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</si>
  <si>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</si>
  <si>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</si>
  <si>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</si>
  <si>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</si>
  <si>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</si>
  <si>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</si>
  <si>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</si>
  <si>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</si>
  <si>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</si>
  <si>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</si>
  <si>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</si>
  <si>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</si>
  <si>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</si>
  <si>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</si>
  <si>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</si>
  <si>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</si>
  <si>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</si>
  <si>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</si>
  <si>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</si>
  <si>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</si>
  <si>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</si>
  <si>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</si>
  <si>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</si>
  <si>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</si>
  <si>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</si>
  <si>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</si>
  <si>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</si>
  <si>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</si>
  <si>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</si>
  <si>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</si>
  <si>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</si>
  <si>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</si>
  <si>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</si>
  <si>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</si>
  <si>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</si>
  <si>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</si>
  <si>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</si>
  <si>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</si>
  <si>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</si>
  <si>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</si>
  <si>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</si>
  <si>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</si>
  <si>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</si>
  <si>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</si>
  <si>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</si>
  <si>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</si>
  <si>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</si>
  <si>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</si>
  <si>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</si>
  <si>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</si>
  <si>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</si>
  <si>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</si>
  <si>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</si>
  <si>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</si>
  <si>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</si>
  <si>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</si>
  <si>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</si>
  <si>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</si>
  <si>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</si>
  <si>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</si>
  <si>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</si>
  <si>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</si>
  <si>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</si>
  <si>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</si>
  <si>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</si>
  <si>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</si>
  <si>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</si>
  <si>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</si>
  <si>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</si>
  <si>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</si>
  <si>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</si>
  <si>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</si>
  <si>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</si>
  <si>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</si>
  <si>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</si>
  <si>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</si>
  <si>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</si>
  <si>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</si>
  <si>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</si>
  <si>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</si>
  <si>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</si>
  <si>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</si>
  <si>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</si>
  <si>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</si>
  <si>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</si>
  <si>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</si>
  <si>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</si>
  <si>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</si>
  <si>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</si>
  <si>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</si>
  <si>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</si>
  <si>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</si>
  <si>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</si>
  <si>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</si>
  <si>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</si>
  <si>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</si>
  <si>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</si>
  <si>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</si>
  <si>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</si>
  <si>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</si>
  <si>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</si>
  <si>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</si>
  <si>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</si>
  <si>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</si>
  <si>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</si>
  <si>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</si>
  <si>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</si>
  <si>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</si>
  <si>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</si>
  <si>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</si>
  <si>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</si>
  <si>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</si>
  <si>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</si>
  <si>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</si>
  <si>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</si>
  <si>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</si>
  <si>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</si>
  <si>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</si>
  <si>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</si>
  <si>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</si>
  <si>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</si>
  <si>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</si>
  <si>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</si>
  <si>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</si>
  <si>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</si>
  <si>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</si>
  <si>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</si>
  <si>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</si>
  <si>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</si>
  <si>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</si>
  <si>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</si>
  <si>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</si>
  <si>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</si>
  <si>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</si>
  <si>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</si>
  <si>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</si>
  <si>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</si>
  <si>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</si>
  <si>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</si>
  <si>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</si>
  <si>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</si>
  <si>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</si>
  <si>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</si>
  <si>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</si>
  <si>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</si>
  <si>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</si>
  <si>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</si>
  <si>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</si>
  <si>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</si>
  <si>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</si>
  <si>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</si>
  <si>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</si>
  <si>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</si>
  <si>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</si>
  <si>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</si>
  <si>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</si>
  <si>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</si>
  <si>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</si>
  <si>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</si>
  <si>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</si>
  <si>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</si>
  <si>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</si>
  <si>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</si>
  <si>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</si>
  <si>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</si>
  <si>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</si>
  <si>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</si>
  <si>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</si>
  <si>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</si>
  <si>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</si>
  <si>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</si>
  <si>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</si>
  <si>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</si>
  <si>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</si>
  <si>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</si>
  <si>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</si>
  <si>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</si>
  <si>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</si>
  <si>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</si>
  <si>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</si>
  <si>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</si>
  <si>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</si>
  <si>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</si>
  <si>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</si>
  <si>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</si>
  <si>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</si>
  <si>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</si>
  <si>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</si>
  <si>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</si>
  <si>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</si>
  <si>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</si>
  <si>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</si>
  <si>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</si>
  <si>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</si>
  <si>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</si>
  <si>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</si>
  <si>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</si>
  <si>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</si>
  <si>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</si>
  <si>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</si>
  <si>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</si>
  <si>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</si>
  <si>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</si>
  <si>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</si>
  <si>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</si>
  <si>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</si>
  <si>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</si>
  <si>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</si>
  <si>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</si>
  <si>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</si>
  <si>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</si>
  <si>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</si>
  <si>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</si>
  <si>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</si>
  <si>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</si>
  <si>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</si>
  <si>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</si>
  <si>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</si>
  <si>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</si>
  <si>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</si>
  <si>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</si>
  <si>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</si>
  <si>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</si>
  <si>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</si>
  <si>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</si>
  <si>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</si>
  <si>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</si>
  <si>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</si>
  <si>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</si>
  <si>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</si>
  <si>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</si>
  <si>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</si>
  <si>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</si>
  <si>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</si>
  <si>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</si>
  <si>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</si>
  <si>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</si>
  <si>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</si>
  <si>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</si>
  <si>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</si>
  <si>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</si>
  <si>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</si>
  <si>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</si>
  <si>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</si>
  <si>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</si>
  <si>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</si>
  <si>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</si>
  <si>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</si>
  <si>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</si>
  <si>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</si>
  <si>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</si>
  <si>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</si>
  <si>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</si>
  <si>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</si>
  <si>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</si>
  <si>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</si>
  <si>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</si>
  <si>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</si>
  <si>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</si>
  <si>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</si>
  <si>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</si>
  <si>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</si>
  <si>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</si>
  <si>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</si>
  <si>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</si>
  <si>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</si>
  <si>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</si>
  <si>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</si>
  <si>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</si>
  <si>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</si>
  <si>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</si>
  <si>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</si>
  <si>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</si>
  <si>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</si>
  <si>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</si>
  <si>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</si>
  <si>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</si>
  <si>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</si>
  <si>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</si>
  <si>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</si>
  <si>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</si>
  <si>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</si>
  <si>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</si>
  <si>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</si>
  <si>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</si>
  <si>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</si>
  <si>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</si>
  <si>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</si>
  <si>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</si>
  <si>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</si>
  <si>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</si>
  <si>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</si>
  <si>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</si>
  <si>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</si>
  <si>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</si>
  <si>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</si>
  <si>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</si>
  <si>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</si>
  <si>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</si>
  <si>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</si>
  <si>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</si>
  <si>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</si>
  <si>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</si>
  <si>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</si>
  <si>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</si>
  <si>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</si>
  <si>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</si>
  <si>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</si>
  <si>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</si>
  <si>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</si>
  <si>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</si>
  <si>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</si>
  <si>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</si>
  <si>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</si>
  <si>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</si>
  <si>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</si>
  <si>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</si>
  <si>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</si>
  <si>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</si>
  <si>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</si>
  <si>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</si>
  <si>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</si>
  <si>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</si>
  <si>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</si>
  <si>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</si>
  <si>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</si>
  <si>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</si>
  <si>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</si>
  <si>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</si>
  <si>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</si>
  <si>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</si>
  <si>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</si>
  <si>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</si>
  <si>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</si>
  <si>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</si>
  <si>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</si>
  <si>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</si>
  <si>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</si>
  <si>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</si>
  <si>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</si>
  <si>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</si>
  <si>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</si>
  <si>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</si>
  <si>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</si>
  <si>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</si>
  <si>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</si>
  <si>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</si>
  <si>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</si>
  <si>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</si>
  <si>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</si>
  <si>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</si>
  <si>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</si>
  <si>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</si>
  <si>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</si>
  <si>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</si>
  <si>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</si>
  <si>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</si>
  <si>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</si>
  <si>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</si>
  <si>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</si>
  <si>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</si>
  <si>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</si>
  <si>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</si>
  <si>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</si>
  <si>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</si>
  <si>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</si>
  <si>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</si>
  <si>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</si>
  <si>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</si>
  <si>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</si>
  <si>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</si>
  <si>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</si>
  <si>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</si>
  <si>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</si>
  <si>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</si>
  <si>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</si>
  <si>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</si>
  <si>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</si>
  <si>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</si>
  <si>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</si>
  <si>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</si>
  <si>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</si>
  <si>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</si>
  <si>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</si>
  <si>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</si>
  <si>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</si>
  <si>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</si>
  <si>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</si>
  <si>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</si>
  <si>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</si>
  <si>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</si>
  <si>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</si>
  <si>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</si>
  <si>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</si>
  <si>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</si>
  <si>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</si>
  <si>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</si>
  <si>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</si>
  <si>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</si>
  <si>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</si>
  <si>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</si>
  <si>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</si>
  <si>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</si>
  <si>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</si>
  <si>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</si>
  <si>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</si>
  <si>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</si>
  <si>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</si>
  <si>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</si>
  <si>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</si>
  <si>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</si>
  <si>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</si>
  <si>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</si>
  <si>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</si>
  <si>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</si>
  <si>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</si>
  <si>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</si>
  <si>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</si>
  <si>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</si>
  <si>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</si>
  <si>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</si>
  <si>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</si>
  <si>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</si>
  <si>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</si>
  <si>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</si>
  <si>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</si>
  <si>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</si>
  <si>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</si>
  <si>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</si>
  <si>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</si>
  <si>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</si>
  <si>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</si>
  <si>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</si>
  <si>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</si>
  <si>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</si>
  <si>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</si>
  <si>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</si>
  <si>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</si>
  <si>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</si>
  <si>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</si>
  <si>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</si>
  <si>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</si>
  <si>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</si>
  <si>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</si>
  <si>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</si>
  <si>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</si>
  <si>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</si>
  <si>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</si>
  <si>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</si>
  <si>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</si>
  <si>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</si>
  <si>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</si>
  <si>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</si>
  <si>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</si>
  <si>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</si>
  <si>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</si>
  <si>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</si>
  <si>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</si>
  <si>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</si>
  <si>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</si>
  <si>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</si>
  <si>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</si>
  <si>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</si>
  <si>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</si>
  <si>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</si>
  <si>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</si>
  <si>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</si>
  <si>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</si>
  <si>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</si>
  <si>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</si>
  <si>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</si>
  <si>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</si>
  <si>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</si>
  <si>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</si>
  <si>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</si>
  <si>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</si>
  <si>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</si>
  <si>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</si>
  <si>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</si>
  <si>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</si>
  <si>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</si>
  <si>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</si>
  <si>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</si>
  <si>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</si>
  <si>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</si>
  <si>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</si>
  <si>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</si>
  <si>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</si>
  <si>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</si>
  <si>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</si>
  <si>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</si>
  <si>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</si>
  <si>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</si>
  <si>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</si>
  <si>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</si>
  <si>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</si>
  <si>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</si>
  <si>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</si>
  <si>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</si>
  <si>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</si>
  <si>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</si>
  <si>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</si>
  <si>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</si>
  <si>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</si>
  <si>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</si>
  <si>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</si>
  <si>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</si>
  <si>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</si>
  <si>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</si>
  <si>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</si>
  <si>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</si>
  <si>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</si>
  <si>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</si>
  <si>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</si>
  <si>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</si>
  <si>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</si>
  <si>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</si>
  <si>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</si>
  <si>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</si>
  <si>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</si>
  <si>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</si>
  <si>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</si>
  <si>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</si>
  <si>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</si>
  <si>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</si>
  <si>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</si>
  <si>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</si>
  <si>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</si>
  <si>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</si>
  <si>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</si>
  <si>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</si>
  <si>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</si>
  <si>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</si>
  <si>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</si>
  <si>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</si>
  <si>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</si>
  <si>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</si>
  <si>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</si>
  <si>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</si>
  <si>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</si>
  <si>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</si>
  <si>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</si>
  <si>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</si>
  <si>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</si>
  <si>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</si>
  <si>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</si>
  <si>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</si>
  <si>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</si>
  <si>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</si>
  <si>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</si>
  <si>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</si>
  <si>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</si>
  <si>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</si>
  <si>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</si>
  <si>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</si>
  <si>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</si>
  <si>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</si>
  <si>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</si>
  <si>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</si>
  <si>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</si>
  <si>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</si>
  <si>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</si>
  <si>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</si>
  <si>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</si>
  <si>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</si>
  <si>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</si>
  <si>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</si>
  <si>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</si>
  <si>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</si>
  <si>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</si>
  <si>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</si>
  <si>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</si>
  <si>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</si>
  <si>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</si>
  <si>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</si>
  <si>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</si>
  <si>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</si>
  <si>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</si>
  <si>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</si>
  <si>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</si>
  <si>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</si>
  <si>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</si>
  <si>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</si>
  <si>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</si>
  <si>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</si>
  <si>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</si>
  <si>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</si>
  <si>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</si>
  <si>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</si>
  <si>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</si>
  <si>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</si>
  <si>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</si>
  <si>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</si>
  <si>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</si>
  <si>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</si>
  <si>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</si>
  <si>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</si>
  <si>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</si>
  <si>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</si>
  <si>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</si>
  <si>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</si>
  <si>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</si>
  <si>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</si>
  <si>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</si>
  <si>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</si>
  <si>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</si>
  <si>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</si>
  <si>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</si>
  <si>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</si>
  <si>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</si>
  <si>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</si>
  <si>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</si>
  <si>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</si>
  <si>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</si>
  <si>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</si>
  <si>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</si>
  <si>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</si>
  <si>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</si>
  <si>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</si>
  <si>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</si>
  <si>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</si>
  <si>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</si>
  <si>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</si>
  <si>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</si>
  <si>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</si>
  <si>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</si>
  <si>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</si>
  <si>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</si>
  <si>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</si>
  <si>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</si>
  <si>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</si>
  <si>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</si>
  <si>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</si>
  <si>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</si>
  <si>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</si>
  <si>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</si>
  <si>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</si>
  <si>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</si>
  <si>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</si>
  <si>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</si>
  <si>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</si>
  <si>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</si>
  <si>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</si>
  <si>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</si>
  <si>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</si>
  <si>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</si>
  <si>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</si>
  <si>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</si>
  <si>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</si>
  <si>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</si>
  <si>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</si>
  <si>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</si>
  <si>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</si>
  <si>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</si>
  <si>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</si>
  <si>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</si>
  <si>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</si>
  <si>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</si>
  <si>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</si>
  <si>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</si>
  <si>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</si>
  <si>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</si>
  <si>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</si>
  <si>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</si>
  <si>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</si>
  <si>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</si>
  <si>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</si>
  <si>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</si>
  <si>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</si>
  <si>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</si>
  <si>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</si>
  <si>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</si>
  <si>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</si>
  <si>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</si>
  <si>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</si>
  <si>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</si>
  <si>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</si>
  <si>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</si>
  <si>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</si>
  <si>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</si>
  <si>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</si>
  <si>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</si>
  <si>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</si>
  <si>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</si>
  <si>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</si>
  <si>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</si>
  <si>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</si>
  <si>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</si>
  <si>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</si>
  <si>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</si>
  <si>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</si>
  <si>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</si>
  <si>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</si>
  <si>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</si>
  <si>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</si>
  <si>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</si>
  <si>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</si>
  <si>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</si>
  <si>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</si>
  <si>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</si>
  <si>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</si>
  <si>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</si>
  <si>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</si>
  <si>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</si>
  <si>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</si>
  <si>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</si>
  <si>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</si>
  <si>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</si>
  <si>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</si>
  <si>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</si>
  <si>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</si>
  <si>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</si>
  <si>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</si>
  <si>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</si>
  <si>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</si>
  <si>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</si>
  <si>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</si>
  <si>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</si>
  <si>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</si>
  <si>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</si>
  <si>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</si>
  <si>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</si>
  <si>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</si>
  <si>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</si>
  <si>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</si>
  <si>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</si>
  <si>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</si>
  <si>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</si>
  <si>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</si>
  <si>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</si>
  <si>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</si>
  <si>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</si>
  <si>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</si>
  <si>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</si>
  <si>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</si>
  <si>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</si>
  <si>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</si>
  <si>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</si>
  <si>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</si>
  <si>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</si>
  <si>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</si>
  <si>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</si>
  <si>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</si>
  <si>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</si>
  <si>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</si>
  <si>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</si>
  <si>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</si>
  <si>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</si>
  <si>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</si>
  <si>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</si>
  <si>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</si>
  <si>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</si>
  <si>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</si>
  <si>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</si>
  <si>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</si>
  <si>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</si>
  <si>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</si>
  <si>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</si>
  <si>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</si>
  <si>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</si>
  <si>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</si>
  <si>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</si>
  <si>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</si>
  <si>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</si>
  <si>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</si>
  <si>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</si>
  <si>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</si>
  <si>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</si>
  <si>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</si>
  <si>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</si>
  <si>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</si>
  <si>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</si>
  <si>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</si>
  <si>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</si>
  <si>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</si>
  <si>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</si>
  <si>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</si>
  <si>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</si>
  <si>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</si>
  <si>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</si>
  <si>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</si>
  <si>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</si>
  <si>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</si>
  <si>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</si>
  <si>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</si>
  <si>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</si>
  <si>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</si>
  <si>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</si>
  <si>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</si>
  <si>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</si>
  <si>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</si>
  <si>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</si>
  <si>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</si>
  <si>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</si>
  <si>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</si>
  <si>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</si>
  <si>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</si>
  <si>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</si>
  <si>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</si>
  <si>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</si>
  <si>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</si>
  <si>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</si>
  <si>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</si>
  <si>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</si>
  <si>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</si>
  <si>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</si>
  <si>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</si>
  <si>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</si>
  <si>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</si>
  <si>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</si>
  <si>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</si>
  <si>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</si>
  <si>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</si>
  <si>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</si>
  <si>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</si>
  <si>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</si>
  <si>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</si>
  <si>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</si>
  <si>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</si>
  <si>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</si>
  <si>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</si>
  <si>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</si>
  <si>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</si>
  <si>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</si>
  <si>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</si>
  <si>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</si>
  <si>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</si>
  <si>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</si>
  <si>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</si>
  <si>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</si>
  <si>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</si>
  <si>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</si>
  <si>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</si>
  <si>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</si>
  <si>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</si>
  <si>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</si>
  <si>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</si>
  <si>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</si>
  <si>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</si>
  <si>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</si>
  <si>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</si>
  <si>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</si>
  <si>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</si>
  <si>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</si>
  <si>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</si>
  <si>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</si>
  <si>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</si>
  <si>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</si>
  <si>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</si>
  <si>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</si>
  <si>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</si>
  <si>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</si>
  <si>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</si>
  <si>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</si>
  <si>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</si>
  <si>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</si>
  <si>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</si>
  <si>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</si>
  <si>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</si>
  <si>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</si>
  <si>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</si>
  <si>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</si>
  <si>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</si>
  <si>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</si>
  <si>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</si>
  <si>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</si>
  <si>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</si>
  <si>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</si>
  <si>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</si>
  <si>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</si>
  <si>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</si>
  <si>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</si>
  <si>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</si>
  <si>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</si>
  <si>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</si>
  <si>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</si>
  <si>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</si>
  <si>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</si>
  <si>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</si>
  <si>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</si>
  <si>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</si>
  <si>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</si>
  <si>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</si>
  <si>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</si>
  <si>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</si>
  <si>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</si>
  <si>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</si>
  <si>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</si>
  <si>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</si>
  <si>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</si>
  <si>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</si>
  <si>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</si>
  <si>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</si>
  <si>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</si>
  <si>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</si>
  <si>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</si>
  <si>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</si>
  <si>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</si>
  <si>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</si>
  <si>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</si>
  <si>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</si>
  <si>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</si>
  <si>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</si>
  <si>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</si>
  <si>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</si>
  <si>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</si>
  <si>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</si>
  <si>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</si>
  <si>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</si>
  <si>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</si>
  <si>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</si>
  <si>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</si>
  <si>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</si>
  <si>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</si>
  <si>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</si>
  <si>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</si>
  <si>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</si>
  <si>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</si>
  <si>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</si>
  <si>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</si>
  <si>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</si>
  <si>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</si>
  <si>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</si>
  <si>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</si>
  <si>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</si>
  <si>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</si>
  <si>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</si>
  <si>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</si>
  <si>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</si>
  <si>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</si>
  <si>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</si>
  <si>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</si>
  <si>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</si>
  <si>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</si>
  <si>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</si>
  <si>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</si>
  <si>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</si>
  <si>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</si>
  <si>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</si>
  <si>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</si>
  <si>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</si>
  <si>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</si>
  <si>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</si>
  <si>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</si>
  <si>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</si>
  <si>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</si>
  <si>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</si>
  <si>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</si>
  <si>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</si>
  <si>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</si>
  <si>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</si>
  <si>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</si>
  <si>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</si>
  <si>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</si>
  <si>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</si>
  <si>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</si>
  <si>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</si>
  <si>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</si>
  <si>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</si>
  <si>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</si>
  <si>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</si>
  <si>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</si>
  <si>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</si>
  <si>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</si>
  <si>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</si>
  <si>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</si>
  <si>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</si>
  <si>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</si>
  <si>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</si>
  <si>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</si>
  <si>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</si>
  <si>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</si>
  <si>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</si>
  <si>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</si>
  <si>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</si>
  <si>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</si>
  <si>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</si>
  <si>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</si>
  <si>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</si>
  <si>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</si>
  <si>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</si>
  <si>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</si>
  <si>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</si>
  <si>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</si>
  <si>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</si>
  <si>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</si>
  <si>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</si>
  <si>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</si>
  <si>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</si>
  <si>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</si>
  <si>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</si>
  <si>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</si>
  <si>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</si>
  <si>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</si>
  <si>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</si>
  <si>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</si>
  <si>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</si>
  <si>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</si>
  <si>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</si>
  <si>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</si>
  <si>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</si>
  <si>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</si>
  <si>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</si>
  <si>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</si>
  <si>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</si>
  <si>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</si>
  <si>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</si>
  <si>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</si>
  <si>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</si>
  <si>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</si>
  <si>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</si>
  <si>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</si>
  <si>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</si>
  <si>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</si>
  <si>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</si>
  <si>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</si>
  <si>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</si>
  <si>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</si>
  <si>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</si>
  <si>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</si>
  <si>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</si>
  <si>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</si>
  <si>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</si>
  <si>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</si>
  <si>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</si>
  <si>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</si>
  <si>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</si>
  <si>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</si>
  <si>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</si>
  <si>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</si>
  <si>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</si>
  <si>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</si>
  <si>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</si>
  <si>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</si>
  <si>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</si>
  <si>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</si>
  <si>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</si>
  <si>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</si>
  <si>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</si>
  <si>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</si>
  <si>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</si>
  <si>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</si>
  <si>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</si>
  <si>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</si>
  <si>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</si>
  <si>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</si>
  <si>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</si>
  <si>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</si>
  <si>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</si>
  <si>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</si>
  <si>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</si>
  <si>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</si>
  <si>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</si>
  <si>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</si>
  <si>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</si>
  <si>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</si>
  <si>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</si>
  <si>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</si>
  <si>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</si>
  <si>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</si>
  <si>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</si>
  <si>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</si>
  <si>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</si>
  <si>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</si>
  <si>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</si>
  <si>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</si>
  <si>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</si>
  <si>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</si>
  <si>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</si>
  <si>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</si>
  <si>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</si>
  <si>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</si>
  <si>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</si>
  <si>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</si>
  <si>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</si>
  <si>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</si>
  <si>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</si>
  <si>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</si>
  <si>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</si>
  <si>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</si>
  <si>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</si>
  <si>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</si>
  <si>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</si>
  <si>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</si>
  <si>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</si>
  <si>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</si>
  <si>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</si>
  <si>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</si>
  <si>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</si>
  <si>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</si>
  <si>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</si>
  <si>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</si>
  <si>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</si>
  <si>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</si>
  <si>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</si>
  <si>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</si>
  <si>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</si>
  <si>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</si>
  <si>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</si>
  <si>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</si>
  <si>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</si>
  <si>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</si>
  <si>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</si>
  <si>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</si>
  <si>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</si>
  <si>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</si>
  <si>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</si>
  <si>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</si>
  <si>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</si>
  <si>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</si>
  <si>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</si>
  <si>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</si>
  <si>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</si>
  <si>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</si>
  <si>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</si>
  <si>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</si>
  <si>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</si>
  <si>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</si>
  <si>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</si>
  <si>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</si>
  <si>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</si>
  <si>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</si>
  <si>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</si>
  <si>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</si>
  <si>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</si>
  <si>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</si>
  <si>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</si>
  <si>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</si>
  <si>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</si>
  <si>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</si>
  <si>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</si>
  <si>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</si>
  <si>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</si>
  <si>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</si>
  <si>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</si>
  <si>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</si>
  <si>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</si>
  <si>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</si>
  <si>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</si>
  <si>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</si>
  <si>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</si>
  <si>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</si>
  <si>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</si>
  <si>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</si>
  <si>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</si>
  <si>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</si>
  <si>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</si>
  <si>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</si>
  <si>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</si>
  <si>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</si>
  <si>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</si>
  <si>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</si>
  <si>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</si>
  <si>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</si>
  <si>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</si>
  <si>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</si>
  <si>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</si>
  <si>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</si>
  <si>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</si>
  <si>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</si>
  <si>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</si>
  <si>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</si>
  <si>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</si>
  <si>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</si>
  <si>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</si>
  <si>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</si>
  <si>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</si>
  <si>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</si>
  <si>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</si>
  <si>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</si>
  <si>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</si>
  <si>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</si>
  <si>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</si>
  <si>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</si>
  <si>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</si>
  <si>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</si>
  <si>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</si>
  <si>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</si>
  <si>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</si>
  <si>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</si>
  <si>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</si>
  <si>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</si>
  <si>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</si>
  <si>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</si>
  <si>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</si>
  <si>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</si>
  <si>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</si>
  <si>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</si>
  <si>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</si>
  <si>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</si>
  <si>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</si>
  <si>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</si>
  <si>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</si>
  <si>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</si>
  <si>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</si>
  <si>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</si>
  <si>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</si>
  <si>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</si>
  <si>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</si>
  <si>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</si>
  <si>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</si>
  <si>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</si>
  <si>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</si>
  <si>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</si>
  <si>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</si>
  <si>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</si>
  <si>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</si>
  <si>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</si>
  <si>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</si>
  <si>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</si>
  <si>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</si>
  <si>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</si>
  <si>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</si>
  <si>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</si>
  <si>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</si>
  <si>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</si>
  <si>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</si>
  <si>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</si>
  <si>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</si>
  <si>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</si>
  <si>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</si>
  <si>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</si>
  <si>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</si>
  <si>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</si>
  <si>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</si>
  <si>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</si>
  <si>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</si>
  <si>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</si>
  <si>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</si>
  <si>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</si>
  <si>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</si>
  <si>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</si>
  <si>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</si>
  <si>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</si>
  <si>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</si>
  <si>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</si>
  <si>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</si>
  <si>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</si>
  <si>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</si>
  <si>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</si>
  <si>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</si>
  <si>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</si>
  <si>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</si>
  <si>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</si>
  <si>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</si>
  <si>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</si>
  <si>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</si>
  <si>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</si>
  <si>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</si>
  <si>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</si>
  <si>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</si>
  <si>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</si>
  <si>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</si>
  <si>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</si>
  <si>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</si>
  <si>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</si>
  <si>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</si>
  <si>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</si>
  <si>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</si>
  <si>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</si>
  <si>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</si>
  <si>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</si>
  <si>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</si>
  <si>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</si>
  <si>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</si>
  <si>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</si>
  <si>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</si>
  <si>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</si>
  <si>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</si>
  <si>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</si>
  <si>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</si>
  <si>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</si>
  <si>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</si>
  <si>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</si>
  <si>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</si>
  <si>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</si>
  <si>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</si>
  <si>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</si>
  <si>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</si>
  <si>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</si>
  <si>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</si>
  <si>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</si>
  <si>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</si>
  <si>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</si>
  <si>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</si>
  <si>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</si>
  <si>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</si>
  <si>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</si>
  <si>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</si>
  <si>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</si>
  <si>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</si>
  <si>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</si>
  <si>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</si>
  <si>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</si>
  <si>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</si>
  <si>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</si>
  <si>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</si>
  <si>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</si>
  <si>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</si>
  <si>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</si>
  <si>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</si>
  <si>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</si>
  <si>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</si>
  <si>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</si>
  <si>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</si>
  <si>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</si>
  <si>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</si>
  <si>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</si>
  <si>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</si>
  <si>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</si>
  <si>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</si>
  <si>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</si>
  <si>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</si>
  <si>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</si>
  <si>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</si>
  <si>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</si>
  <si>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</si>
  <si>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</si>
  <si>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</si>
  <si>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</si>
  <si>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</si>
  <si>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</si>
  <si>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</si>
  <si>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</si>
  <si>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</si>
  <si>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</si>
  <si>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</si>
  <si>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</si>
  <si>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</si>
  <si>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</si>
  <si>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</si>
  <si>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</si>
  <si>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</si>
  <si>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</si>
  <si>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</si>
  <si>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</si>
  <si>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</si>
  <si>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</si>
  <si>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</si>
  <si>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</si>
  <si>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</si>
  <si>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</si>
  <si>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</si>
  <si>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</si>
  <si>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</si>
  <si>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</si>
  <si>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</si>
  <si>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</si>
  <si>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</si>
  <si>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</si>
  <si>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</si>
  <si>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</si>
  <si>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</si>
  <si>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</si>
  <si>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</si>
  <si>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</si>
  <si>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</si>
  <si>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</si>
  <si>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</si>
  <si>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</si>
  <si>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</si>
  <si>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</si>
  <si>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</si>
  <si>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</si>
  <si>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</si>
  <si>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</si>
  <si>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</si>
  <si>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</si>
  <si>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</si>
  <si>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</si>
  <si>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</si>
  <si>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</si>
  <si>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</si>
  <si>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</si>
  <si>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</si>
  <si>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</si>
  <si>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</si>
  <si>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</si>
  <si>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</si>
  <si>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</si>
  <si>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</si>
  <si>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</si>
  <si>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</si>
  <si>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</si>
  <si>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</si>
  <si>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</si>
  <si>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</si>
  <si>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</si>
  <si>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</si>
  <si>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</si>
  <si>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</si>
  <si>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</si>
  <si>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</si>
  <si>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</si>
  <si>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</si>
  <si>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</si>
  <si>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</si>
  <si>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</si>
  <si>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</si>
  <si>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</si>
  <si>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</si>
  <si>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</si>
  <si>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</si>
  <si>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</si>
  <si>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</si>
  <si>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</si>
  <si>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</si>
  <si>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</si>
  <si>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</si>
  <si>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</si>
  <si>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</si>
  <si>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</si>
  <si>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</si>
  <si>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</si>
  <si>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</si>
  <si>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</si>
  <si>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</si>
  <si>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</si>
  <si>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</si>
  <si>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</si>
  <si>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</si>
  <si>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</si>
  <si>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</si>
  <si>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</si>
  <si>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</si>
  <si>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</si>
  <si>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</si>
  <si>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</si>
  <si>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</si>
  <si>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</si>
  <si>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</si>
  <si>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</si>
  <si>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</si>
  <si>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</si>
  <si>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</si>
  <si>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</si>
  <si>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</si>
  <si>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</si>
  <si>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</si>
  <si>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</si>
  <si>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</si>
  <si>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</si>
  <si>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</si>
  <si>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</si>
  <si>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</si>
  <si>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</si>
  <si>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</si>
  <si>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</si>
  <si>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</si>
  <si>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</si>
  <si>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</si>
  <si>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</si>
  <si>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</si>
  <si>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</si>
  <si>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</si>
  <si>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</si>
  <si>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</si>
  <si>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</si>
  <si>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</si>
  <si>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</si>
  <si>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</si>
  <si>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</si>
  <si>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</si>
  <si>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</si>
  <si>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</si>
  <si>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</si>
  <si>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</si>
  <si>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</si>
  <si>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</si>
  <si>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</si>
  <si>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</si>
  <si>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</si>
  <si>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</si>
  <si>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</si>
  <si>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</si>
  <si>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</si>
  <si>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</si>
  <si>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</si>
  <si>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</si>
  <si>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</si>
  <si>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</si>
  <si>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</si>
  <si>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</si>
  <si>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</si>
  <si>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</si>
  <si>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</si>
  <si>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</si>
  <si>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</si>
  <si>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</si>
  <si>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</si>
  <si>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</si>
  <si>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</si>
  <si>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</si>
  <si>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</si>
  <si>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</si>
  <si>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</si>
  <si>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</si>
  <si>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</si>
  <si>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</si>
  <si>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</si>
  <si>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</si>
  <si>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</si>
  <si>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</si>
  <si>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</si>
  <si>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</si>
  <si>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</si>
  <si>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</si>
  <si>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</si>
  <si>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</si>
  <si>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</si>
  <si>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</si>
  <si>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</si>
  <si>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</si>
  <si>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</si>
  <si>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</si>
  <si>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</si>
  <si>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</si>
  <si>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</si>
  <si>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</si>
  <si>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</si>
  <si>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</si>
  <si>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</si>
  <si>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</si>
  <si>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</si>
  <si>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</si>
  <si>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</si>
  <si>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</si>
  <si>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</si>
  <si>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</si>
  <si>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</si>
  <si>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</si>
  <si>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</si>
  <si>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</si>
  <si>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</si>
  <si>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</si>
  <si>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</si>
  <si>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</si>
  <si>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</si>
  <si>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</si>
  <si>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</si>
  <si>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</si>
  <si>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</si>
  <si>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</si>
  <si>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</si>
  <si>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</si>
  <si>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</si>
  <si>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</si>
  <si>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</si>
  <si>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</si>
  <si>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</si>
  <si>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</si>
  <si>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</si>
  <si>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</si>
  <si>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</si>
  <si>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</si>
  <si>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</si>
  <si>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</si>
  <si>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</si>
  <si>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</si>
  <si>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</si>
  <si>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</si>
  <si>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</si>
  <si>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</si>
  <si>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</si>
  <si>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</si>
  <si>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</si>
  <si>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</si>
  <si>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</si>
  <si>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</si>
  <si>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</si>
  <si>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</si>
  <si>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</si>
  <si>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</si>
  <si>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</si>
  <si>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</si>
  <si>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</si>
  <si>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</si>
  <si>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</si>
  <si>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</si>
  <si>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</si>
  <si>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</si>
  <si>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</si>
  <si>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</si>
  <si>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</si>
  <si>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</si>
  <si>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</si>
  <si>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</si>
  <si>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</si>
  <si>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</si>
  <si>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</si>
  <si>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</si>
  <si>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</si>
  <si>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</si>
  <si>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</si>
  <si>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</si>
  <si>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</si>
  <si>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</si>
  <si>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</si>
  <si>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</si>
  <si>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</si>
  <si>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</si>
  <si>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</si>
  <si>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</si>
  <si>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</si>
  <si>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</si>
  <si>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</si>
  <si>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</si>
  <si>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</si>
  <si>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</si>
  <si>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</si>
  <si>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</si>
  <si>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</si>
  <si>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</si>
  <si>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</si>
  <si>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</si>
  <si>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</si>
  <si>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</si>
  <si>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</si>
  <si>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</si>
  <si>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</si>
  <si>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</si>
  <si>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</si>
  <si>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</si>
  <si>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</si>
  <si>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</si>
  <si>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</si>
  <si>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</si>
  <si>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</si>
  <si>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</si>
  <si>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</si>
  <si>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</si>
  <si>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</si>
  <si>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</si>
  <si>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</si>
  <si>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</si>
  <si>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</si>
  <si>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</si>
  <si>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</si>
  <si>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</si>
  <si>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</si>
  <si>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</si>
  <si>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</si>
  <si>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</si>
  <si>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</si>
  <si>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</si>
  <si>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</si>
  <si>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</si>
  <si>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</si>
  <si>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</si>
  <si>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</si>
  <si>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</si>
  <si>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</si>
  <si>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</si>
  <si>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</si>
  <si>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</si>
  <si>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</si>
  <si>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</si>
  <si>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</si>
  <si>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</si>
  <si>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</si>
  <si>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</si>
  <si>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</si>
  <si>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</si>
  <si>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</si>
  <si>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</si>
  <si>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</si>
  <si>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</si>
  <si>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</si>
  <si>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</si>
  <si>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</si>
  <si>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</si>
  <si>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</si>
  <si>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</si>
  <si>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</si>
  <si>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</si>
  <si>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</si>
  <si>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</si>
  <si>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</si>
  <si>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</si>
  <si>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</si>
  <si>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</si>
  <si>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</si>
  <si>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</si>
  <si>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</si>
  <si>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</si>
  <si>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</si>
  <si>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</si>
  <si>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</si>
  <si>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</si>
  <si>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</si>
  <si>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</si>
  <si>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</si>
  <si>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</si>
  <si>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</si>
  <si>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</si>
  <si>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</si>
  <si>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</si>
  <si>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</si>
  <si>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</si>
  <si>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</si>
  <si>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</si>
  <si>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</si>
  <si>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</si>
  <si>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</si>
  <si>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</si>
  <si>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</si>
  <si>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</si>
  <si>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</si>
  <si>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</si>
  <si>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</si>
  <si>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</si>
  <si>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</si>
  <si>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</si>
  <si>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</si>
  <si>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</si>
  <si>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</si>
  <si>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</si>
  <si>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</si>
  <si>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</si>
  <si>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</si>
  <si>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</si>
  <si>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</si>
  <si>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</si>
  <si>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</si>
  <si>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</si>
  <si>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</si>
  <si>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</si>
  <si>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</si>
  <si>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</si>
  <si>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</si>
  <si>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</si>
  <si>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</si>
  <si>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</si>
  <si>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</si>
  <si>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</si>
  <si>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</si>
  <si>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</si>
  <si>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</si>
  <si>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</si>
  <si>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</si>
  <si>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</si>
  <si>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</si>
  <si>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</si>
  <si>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</si>
  <si>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</si>
  <si>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</si>
  <si>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</si>
  <si>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</si>
  <si>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</si>
  <si>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</si>
  <si>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</si>
  <si>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</si>
  <si>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</si>
  <si>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</si>
  <si>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</si>
  <si>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</si>
  <si>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</si>
  <si>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</si>
  <si>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</si>
  <si>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</si>
  <si>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</si>
  <si>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</si>
  <si>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</si>
  <si>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</si>
  <si>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</si>
  <si>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</si>
  <si>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</si>
  <si>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</si>
  <si>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</si>
  <si>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</si>
  <si>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</si>
  <si>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</si>
  <si>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</si>
  <si>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</si>
  <si>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</si>
  <si>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</si>
  <si>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</si>
  <si>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</si>
  <si>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</si>
  <si>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</si>
  <si>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</si>
  <si>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</si>
  <si>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</si>
  <si>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</si>
  <si>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</si>
  <si>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</si>
  <si>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</si>
  <si>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</si>
  <si>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</si>
  <si>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</si>
  <si>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</si>
  <si>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</si>
  <si>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</si>
  <si>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</si>
  <si>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</si>
  <si>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</si>
  <si>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</si>
  <si>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</si>
  <si>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</si>
  <si>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</si>
  <si>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</si>
  <si>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</si>
  <si>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</si>
  <si>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</si>
  <si>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</si>
  <si>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</si>
  <si>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</si>
  <si>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</si>
  <si>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</si>
  <si>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</si>
  <si>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</si>
  <si>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</si>
  <si>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</si>
  <si>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</si>
  <si>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</si>
  <si>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</si>
  <si>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</si>
  <si>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</si>
  <si>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</si>
  <si>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</si>
  <si>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</si>
  <si>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</si>
  <si>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</si>
  <si>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</si>
  <si>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</si>
  <si>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</si>
  <si>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</si>
  <si>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</si>
  <si>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</si>
  <si>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</si>
  <si>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</si>
  <si>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</si>
  <si>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</si>
  <si>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</si>
  <si>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</si>
  <si>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</si>
  <si>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</si>
  <si>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</si>
  <si>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</si>
  <si>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</si>
  <si>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</si>
  <si>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</si>
  <si>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</si>
  <si>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</si>
  <si>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</si>
  <si>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</si>
  <si>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</si>
  <si>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</si>
  <si>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</si>
  <si>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</si>
  <si>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</si>
  <si>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</si>
  <si>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</si>
  <si>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</si>
  <si>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</si>
  <si>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</si>
  <si>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</si>
  <si>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</si>
  <si>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</si>
  <si>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</si>
  <si>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</si>
  <si>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</si>
  <si>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</si>
  <si>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</si>
  <si>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</si>
  <si>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</si>
  <si>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</si>
  <si>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</si>
  <si>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</si>
  <si>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</si>
  <si>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</si>
  <si>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</si>
  <si>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</si>
  <si>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</si>
  <si>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</si>
  <si>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</si>
  <si>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</si>
  <si>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</si>
  <si>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</si>
  <si>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</si>
  <si>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</si>
  <si>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</si>
  <si>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</si>
  <si>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</si>
  <si>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</si>
  <si>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</si>
  <si>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</si>
  <si>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</si>
  <si>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</si>
  <si>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</si>
  <si>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</si>
  <si>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</si>
  <si>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</si>
  <si>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</si>
  <si>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</si>
  <si>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</si>
  <si>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</si>
  <si>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</si>
  <si>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</si>
  <si>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</si>
  <si>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</si>
  <si>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</si>
  <si>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</si>
  <si>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</si>
  <si>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</si>
  <si>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</si>
  <si>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</si>
  <si>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</si>
  <si>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</si>
  <si>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</si>
  <si>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</si>
  <si>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</si>
  <si>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</si>
  <si>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</si>
  <si>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</si>
  <si>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</si>
  <si>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</si>
  <si>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</si>
  <si>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</si>
  <si>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</si>
  <si>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</si>
  <si>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</si>
  <si>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</si>
  <si>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</si>
  <si>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</si>
  <si>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</si>
  <si>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</si>
  <si>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</si>
  <si>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</si>
  <si>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</si>
  <si>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</si>
  <si>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</si>
  <si>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</si>
  <si>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</si>
  <si>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</si>
  <si>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</si>
  <si>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</si>
  <si>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</si>
  <si>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</si>
  <si>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</si>
  <si>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</si>
  <si>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</si>
  <si>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</si>
  <si>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</si>
  <si>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</si>
  <si>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</si>
  <si>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</si>
  <si>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</si>
  <si>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</si>
  <si>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</si>
  <si>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</si>
  <si>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</si>
  <si>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</si>
  <si>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</si>
  <si>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</si>
  <si>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</si>
  <si>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</si>
  <si>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</si>
  <si>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</si>
  <si>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</si>
  <si>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</si>
  <si>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</si>
  <si>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</si>
  <si>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</si>
  <si>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</si>
  <si>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</si>
  <si>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</si>
  <si>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</si>
  <si>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</si>
  <si>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</si>
  <si>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</si>
  <si>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</si>
  <si>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</si>
  <si>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</si>
  <si>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</si>
  <si>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</si>
  <si>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</si>
  <si>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</si>
  <si>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</si>
  <si>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</si>
  <si>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</si>
  <si>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</si>
  <si>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</si>
  <si>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</si>
  <si>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</si>
  <si>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</si>
  <si>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</si>
  <si>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</si>
  <si>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</si>
  <si>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</si>
  <si>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</si>
  <si>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</si>
  <si>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</si>
  <si>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</si>
  <si>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</si>
  <si>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</si>
  <si>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</si>
  <si>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</si>
  <si>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</si>
  <si>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</si>
  <si>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</si>
  <si>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</si>
  <si>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</si>
  <si>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</si>
  <si>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</si>
  <si>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</si>
  <si>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</si>
  <si>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</si>
  <si>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</si>
  <si>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</si>
  <si>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</si>
  <si>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</si>
  <si>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</si>
  <si>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</si>
  <si>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</si>
  <si>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</si>
  <si>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</si>
  <si>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</si>
  <si>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</si>
  <si>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</si>
  <si>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</si>
  <si>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</si>
  <si>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</si>
  <si>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</si>
  <si>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</si>
  <si>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</si>
  <si>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</si>
  <si>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</si>
  <si>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</si>
  <si>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</si>
  <si>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</si>
  <si>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</si>
  <si>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</si>
  <si>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</si>
  <si>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</si>
  <si>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</si>
  <si>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</si>
  <si>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</si>
  <si>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</si>
  <si>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</si>
  <si>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</si>
  <si>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</si>
  <si>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</si>
  <si>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</si>
  <si>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</si>
  <si>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</si>
  <si>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</si>
  <si>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</si>
  <si>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</si>
  <si>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</si>
  <si>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</si>
  <si>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</si>
  <si>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</si>
  <si>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</si>
  <si>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</si>
  <si>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</si>
  <si>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</si>
  <si>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</si>
  <si>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</si>
  <si>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</si>
  <si>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</si>
  <si>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</si>
  <si>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</si>
  <si>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</si>
  <si>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</si>
  <si>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</si>
  <si>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</si>
  <si>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</si>
  <si>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</si>
  <si>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</si>
  <si>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</si>
  <si>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</si>
  <si>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</si>
  <si>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</si>
  <si>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</si>
  <si>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</si>
  <si>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</si>
  <si>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</si>
  <si>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</si>
  <si>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</si>
  <si>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</si>
  <si>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</si>
  <si>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</si>
  <si>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</si>
  <si>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</si>
  <si>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</si>
  <si>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</si>
  <si>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</si>
  <si>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</si>
  <si>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</si>
  <si>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</si>
  <si>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</si>
  <si>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</si>
  <si>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</si>
  <si>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</si>
  <si>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</si>
  <si>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</si>
  <si>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</si>
  <si>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</si>
  <si>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</si>
  <si>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</si>
  <si>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</si>
  <si>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</si>
  <si>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</si>
  <si>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</si>
  <si>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</si>
  <si>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</si>
  <si>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</si>
  <si>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</si>
  <si>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</si>
  <si>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</si>
  <si>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</si>
  <si>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</si>
  <si>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</si>
  <si>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</si>
  <si>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</si>
  <si>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</si>
  <si>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</si>
  <si>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</si>
  <si>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</si>
  <si>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</si>
  <si>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</si>
  <si>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</si>
  <si>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</si>
  <si>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</si>
  <si>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</si>
  <si>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</si>
  <si>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</si>
  <si>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</si>
  <si>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</si>
  <si>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</si>
  <si>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</si>
  <si>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</si>
  <si>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</si>
  <si>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</si>
  <si>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</si>
  <si>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</si>
  <si>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</si>
  <si>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</si>
  <si>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</si>
  <si>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</si>
  <si>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</si>
  <si>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</si>
  <si>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</si>
  <si>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</si>
  <si>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</si>
  <si>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</si>
  <si>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</si>
  <si>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</si>
  <si>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</si>
  <si>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</si>
  <si>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</si>
  <si>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</si>
  <si>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</si>
  <si>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</si>
  <si>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</si>
  <si>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</si>
  <si>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</si>
  <si>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</si>
  <si>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</si>
  <si>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</si>
  <si>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</si>
  <si>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</si>
  <si>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</si>
  <si>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</si>
  <si>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</si>
  <si>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</si>
  <si>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</si>
  <si>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</si>
  <si>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</si>
  <si>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</si>
  <si>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</si>
  <si>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</si>
  <si>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</si>
  <si>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</si>
  <si>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</si>
  <si>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</si>
  <si>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</si>
  <si>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</si>
  <si>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</si>
  <si>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</si>
  <si>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</si>
  <si>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</si>
  <si>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</si>
  <si>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</si>
  <si>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</si>
  <si>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</si>
  <si>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</si>
  <si>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</si>
  <si>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</si>
  <si>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</si>
  <si>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</si>
  <si>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</si>
  <si>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</si>
  <si>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</si>
  <si>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</si>
  <si>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</si>
  <si>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</si>
  <si>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</si>
  <si>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</si>
  <si>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</si>
  <si>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</si>
  <si>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</si>
  <si>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</si>
  <si>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</si>
  <si>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</si>
  <si>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</si>
  <si>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</si>
  <si>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</si>
  <si>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</si>
  <si>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</si>
  <si>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</si>
  <si>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</si>
  <si>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</si>
  <si>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</si>
  <si>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</si>
  <si>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</si>
  <si>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</si>
  <si>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</si>
  <si>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</si>
  <si>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</si>
  <si>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</si>
  <si>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</si>
  <si>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</si>
  <si>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</si>
  <si>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</si>
  <si>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</si>
  <si>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</si>
  <si>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</si>
  <si>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</si>
  <si>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</si>
  <si>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</si>
  <si>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</si>
  <si>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</si>
  <si>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</si>
  <si>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</si>
  <si>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</si>
  <si>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</si>
  <si>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</si>
  <si>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</si>
  <si>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</si>
  <si>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</si>
  <si>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</si>
  <si>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</si>
  <si>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</si>
  <si>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</si>
  <si>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</si>
  <si>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</si>
  <si>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</si>
  <si>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</si>
  <si>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</si>
  <si>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</si>
  <si>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</si>
  <si>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</si>
  <si>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</si>
  <si>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</si>
  <si>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</si>
  <si>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</si>
  <si>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</si>
  <si>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</si>
  <si>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</si>
  <si>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</si>
  <si>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</si>
  <si>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</si>
  <si>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</si>
  <si>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</si>
  <si>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</si>
  <si>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</si>
  <si>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</si>
  <si>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</si>
  <si>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</si>
  <si>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</si>
  <si>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</si>
  <si>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</si>
  <si>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</si>
  <si>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</si>
  <si>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</si>
  <si>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</si>
  <si>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</si>
  <si>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</si>
  <si>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</si>
  <si>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</si>
  <si>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</si>
  <si>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</si>
  <si>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</si>
  <si>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</si>
  <si>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</si>
  <si>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</si>
  <si>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</si>
  <si>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</si>
  <si>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</si>
  <si>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</si>
  <si>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</si>
  <si>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</si>
  <si>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</si>
  <si>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</si>
  <si>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</si>
  <si>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</si>
  <si>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</si>
  <si>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</si>
  <si>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</si>
  <si>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</si>
  <si>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</si>
  <si>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</si>
  <si>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</si>
  <si>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</si>
  <si>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</si>
  <si>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</si>
  <si>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</si>
  <si>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</si>
  <si>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</si>
  <si>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</si>
  <si>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</si>
  <si>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</si>
  <si>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</si>
  <si>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</si>
  <si>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</si>
  <si>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</si>
  <si>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</si>
  <si>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</si>
  <si>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</si>
  <si>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</si>
  <si>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</si>
  <si>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</si>
  <si>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</si>
  <si>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</si>
  <si>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</si>
  <si>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</si>
  <si>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</si>
  <si>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</si>
  <si>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</si>
  <si>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</si>
  <si>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</si>
  <si>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</si>
  <si>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</si>
  <si>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</si>
  <si>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</si>
  <si>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</si>
  <si>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</si>
  <si>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</si>
  <si>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</si>
  <si>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</si>
  <si>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</si>
  <si>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</si>
  <si>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</si>
  <si>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</si>
  <si>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</si>
  <si>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</si>
  <si>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</si>
  <si>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</si>
  <si>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</si>
  <si>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</si>
  <si>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</si>
  <si>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</si>
  <si>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</si>
  <si>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</si>
  <si>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</si>
  <si>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</si>
  <si>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</si>
  <si>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</si>
  <si>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</si>
  <si>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</si>
  <si>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</si>
  <si>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</si>
  <si>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</si>
  <si>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</si>
  <si>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</si>
  <si>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</si>
  <si>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</si>
  <si>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</si>
  <si>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</si>
  <si>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</si>
  <si>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</si>
  <si>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</si>
  <si>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</si>
  <si>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</si>
  <si>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</si>
  <si>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</si>
  <si>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</si>
  <si>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</si>
  <si>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</si>
  <si>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</si>
  <si>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</si>
  <si>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</si>
  <si>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</si>
  <si>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</si>
  <si>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</si>
  <si>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</si>
  <si>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</si>
  <si>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</si>
  <si>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</si>
  <si>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</si>
  <si>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</si>
  <si>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</si>
  <si>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</si>
  <si>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</si>
  <si>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</si>
  <si>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</si>
  <si>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</si>
  <si>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</si>
  <si>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</si>
  <si>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</si>
  <si>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</si>
  <si>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</si>
  <si>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</si>
  <si>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</si>
  <si>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</si>
  <si>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</si>
  <si>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</si>
  <si>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</si>
  <si>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</si>
  <si>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</si>
  <si>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</si>
  <si>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</si>
  <si>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</si>
  <si>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</si>
  <si>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</si>
  <si>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</si>
  <si>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</si>
  <si>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</si>
  <si>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</si>
  <si>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</si>
  <si>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</si>
  <si>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</si>
  <si>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</si>
  <si>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</si>
  <si>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</si>
  <si>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</si>
  <si>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</si>
  <si>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</si>
  <si>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</si>
  <si>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</si>
  <si>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</si>
  <si>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</si>
  <si>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</si>
  <si>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</si>
  <si>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</si>
  <si>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</si>
  <si>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</si>
  <si>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</si>
  <si>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</si>
  <si>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</si>
  <si>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</si>
  <si>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</si>
  <si>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</si>
  <si>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</si>
  <si>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</si>
  <si>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</si>
  <si>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</si>
  <si>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</si>
  <si>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</si>
  <si>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</si>
  <si>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</si>
  <si>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</si>
  <si>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</si>
  <si>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</si>
  <si>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</si>
  <si>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</si>
  <si>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</si>
  <si>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</si>
  <si>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</si>
  <si>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</si>
  <si>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</si>
  <si>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</si>
  <si>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</si>
  <si>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</si>
  <si>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</si>
  <si>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</si>
  <si>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</si>
  <si>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</si>
  <si>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</si>
  <si>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</si>
  <si>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</si>
  <si>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</si>
  <si>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</si>
  <si>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</si>
  <si>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</si>
  <si>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</si>
  <si>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</si>
  <si>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</si>
  <si>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</si>
  <si>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</si>
  <si>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</si>
  <si>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</si>
  <si>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</si>
  <si>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</si>
  <si>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</si>
  <si>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</si>
  <si>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</si>
  <si>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</si>
  <si>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</si>
  <si>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</si>
  <si>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</si>
  <si>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</si>
  <si>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</si>
  <si>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</si>
  <si>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</si>
  <si>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</si>
  <si>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</si>
  <si>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</si>
  <si>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</si>
  <si>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</si>
  <si>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</si>
  <si>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</si>
  <si>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</si>
  <si>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</si>
  <si>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</si>
  <si>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</si>
  <si>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</si>
  <si>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</si>
  <si>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</si>
  <si>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</si>
  <si>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</si>
  <si>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</si>
  <si>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</si>
  <si>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</si>
  <si>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</si>
  <si>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</si>
  <si>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</si>
  <si>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</si>
  <si>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</si>
  <si>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</si>
  <si>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</si>
  <si>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</si>
  <si>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</si>
  <si>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</si>
  <si>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</si>
  <si>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</si>
  <si>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</si>
  <si>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</si>
  <si>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</si>
  <si>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</si>
  <si>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</si>
  <si>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</si>
  <si>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</si>
  <si>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</si>
  <si>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</si>
  <si>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</si>
  <si>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</si>
  <si>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</si>
  <si>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</si>
  <si>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</si>
  <si>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</si>
  <si>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</si>
  <si>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</si>
  <si>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</si>
  <si>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</si>
  <si>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</si>
  <si>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</si>
  <si>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</si>
  <si>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</si>
  <si>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</si>
  <si>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</si>
  <si>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</si>
  <si>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</si>
  <si>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</si>
  <si>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</si>
  <si>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</si>
  <si>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</si>
  <si>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</si>
  <si>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</si>
  <si>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</si>
  <si>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</si>
  <si>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</si>
  <si>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</si>
  <si>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</si>
  <si>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</si>
  <si>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</si>
  <si>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</si>
  <si>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</si>
  <si>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</si>
  <si>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</si>
  <si>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</si>
  <si>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</si>
  <si>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</si>
  <si>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</si>
  <si>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</si>
  <si>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</si>
  <si>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</si>
  <si>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</si>
  <si>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</si>
  <si>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</si>
  <si>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</si>
  <si>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</si>
  <si>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</si>
  <si>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</si>
  <si>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</si>
  <si>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</si>
  <si>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</si>
  <si>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</si>
  <si>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</si>
  <si>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</si>
  <si>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</si>
  <si>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</si>
  <si>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</si>
  <si>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</si>
  <si>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</si>
  <si>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</si>
  <si>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</si>
  <si>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</si>
  <si>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</si>
  <si>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</si>
  <si>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</si>
  <si>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</si>
  <si>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</si>
  <si>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</si>
  <si>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</si>
  <si>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</si>
  <si>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</si>
  <si>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</si>
  <si>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</si>
  <si>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</si>
  <si>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</si>
  <si>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</si>
  <si>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</si>
  <si>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</si>
  <si>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</si>
  <si>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</si>
  <si>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</si>
  <si>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</si>
  <si>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</si>
  <si>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</si>
  <si>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</si>
  <si>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</si>
  <si>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</si>
  <si>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</si>
  <si>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</si>
  <si>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</si>
  <si>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</si>
  <si>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</si>
  <si>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</si>
  <si>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</si>
  <si>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</si>
  <si>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</si>
  <si>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</si>
  <si>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</si>
  <si>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</si>
  <si>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</si>
  <si>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</si>
  <si>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</si>
  <si>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</si>
  <si>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</si>
  <si>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</si>
  <si>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</si>
  <si>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</si>
  <si>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</si>
  <si>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</si>
  <si>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</si>
  <si>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</si>
  <si>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</si>
  <si>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</si>
  <si>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</si>
  <si>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</si>
  <si>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</si>
  <si>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</si>
  <si>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</si>
  <si>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</si>
  <si>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</si>
  <si>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</si>
  <si>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</si>
  <si>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</si>
  <si>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</si>
  <si>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</si>
  <si>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</si>
  <si>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</si>
  <si>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</si>
  <si>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</si>
  <si>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</si>
  <si>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</si>
  <si>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</si>
  <si>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</si>
  <si>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</si>
  <si>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</si>
  <si>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</si>
  <si>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</si>
  <si>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</si>
  <si>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</si>
  <si>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</si>
  <si>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</si>
  <si>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</si>
  <si>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</si>
  <si>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</si>
  <si>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</si>
  <si>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</si>
  <si>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</si>
  <si>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</si>
  <si>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</si>
  <si>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</si>
  <si>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</si>
  <si>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</si>
  <si>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</si>
  <si>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</si>
  <si>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</si>
  <si>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</si>
  <si>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</si>
  <si>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</si>
  <si>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</si>
  <si>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</si>
  <si>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</si>
  <si>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</si>
  <si>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</si>
  <si>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</si>
  <si>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</si>
  <si>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</si>
  <si>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</si>
  <si>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</si>
  <si>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</si>
  <si>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</si>
  <si>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</si>
  <si>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</si>
  <si>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</si>
  <si>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</si>
  <si>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</si>
  <si>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</si>
  <si>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</si>
  <si>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</si>
  <si>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</si>
  <si>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</si>
  <si>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</si>
  <si>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</si>
  <si>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</si>
  <si>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</si>
  <si>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</si>
  <si>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</si>
  <si>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</si>
  <si>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</si>
  <si>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</si>
  <si>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</si>
  <si>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</si>
  <si>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</si>
  <si>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</si>
  <si>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</si>
  <si>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</si>
  <si>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</si>
  <si>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</si>
  <si>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</si>
  <si>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</si>
  <si>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</si>
  <si>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</si>
  <si>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</si>
  <si>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</si>
  <si>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</si>
  <si>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</si>
  <si>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</si>
  <si>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</si>
  <si>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</si>
  <si>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</si>
  <si>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</si>
  <si>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</si>
  <si>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</si>
  <si>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</si>
  <si>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</si>
  <si>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</si>
  <si>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</si>
  <si>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</si>
  <si>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</si>
  <si>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</si>
  <si>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</si>
  <si>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</si>
  <si>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</si>
  <si>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</si>
  <si>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</si>
  <si>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</si>
  <si>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</si>
  <si>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</si>
  <si>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</si>
  <si>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</si>
  <si>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</si>
  <si>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</si>
  <si>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</si>
  <si>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</si>
  <si>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</si>
  <si>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</si>
  <si>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</si>
  <si>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</si>
  <si>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</si>
  <si>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</si>
  <si>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</si>
  <si>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</si>
  <si>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</si>
  <si>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</si>
  <si>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</si>
  <si>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</si>
  <si>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</si>
  <si>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</si>
  <si>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</si>
  <si>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</si>
  <si>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</si>
  <si>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</si>
  <si>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</si>
  <si>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</si>
  <si>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</si>
  <si>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</si>
  <si>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</si>
  <si>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</si>
  <si>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</si>
  <si>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</si>
  <si>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</si>
  <si>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</si>
  <si>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</si>
  <si>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</si>
  <si>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</si>
  <si>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</si>
  <si>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</si>
  <si>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</si>
  <si>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</si>
  <si>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</si>
  <si>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</si>
  <si>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</si>
  <si>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</si>
  <si>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</si>
  <si>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</si>
  <si>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</si>
  <si>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</si>
  <si>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</si>
  <si>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</si>
  <si>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</si>
  <si>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</si>
  <si>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</si>
  <si>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</si>
  <si>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</si>
  <si>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</si>
  <si>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</si>
  <si>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</si>
  <si>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</si>
  <si>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</si>
  <si>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</si>
  <si>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</si>
  <si>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</si>
  <si>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</si>
  <si>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</si>
  <si>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</si>
  <si>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</si>
  <si>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</si>
  <si>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</si>
  <si>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</si>
  <si>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</si>
  <si>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</si>
  <si>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</si>
  <si>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</si>
  <si>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</si>
  <si>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</si>
  <si>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</si>
  <si>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</si>
  <si>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</si>
  <si>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</si>
  <si>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</si>
  <si>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</si>
  <si>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</si>
  <si>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</si>
  <si>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</si>
  <si>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</si>
  <si>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</si>
  <si>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</si>
  <si>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</si>
  <si>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</si>
  <si>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</si>
  <si>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</si>
  <si>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</si>
  <si>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</si>
  <si>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</si>
  <si>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</si>
  <si>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</si>
  <si>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</si>
  <si>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</si>
  <si>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</si>
  <si>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</si>
  <si>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</si>
  <si>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</si>
  <si>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</si>
  <si>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</si>
  <si>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</si>
  <si>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</si>
  <si>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</si>
  <si>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</si>
  <si>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</si>
  <si>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</si>
  <si>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</si>
  <si>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</si>
  <si>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</si>
  <si>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</si>
  <si>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</si>
  <si>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</si>
  <si>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</si>
  <si>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</si>
  <si>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</si>
  <si>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</si>
  <si>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</si>
  <si>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</si>
  <si>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</si>
  <si>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</si>
  <si>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</si>
  <si>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</si>
  <si>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</si>
  <si>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</si>
  <si>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</si>
  <si>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</si>
  <si>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</si>
  <si>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</si>
  <si>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</si>
  <si>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</si>
  <si>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</si>
  <si>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</si>
  <si>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</si>
  <si>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</si>
  <si>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</si>
  <si>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</si>
  <si>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</si>
  <si>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</si>
  <si>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</si>
  <si>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</si>
  <si>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</si>
  <si>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</si>
  <si>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</si>
  <si>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</si>
  <si>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</si>
  <si>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</si>
  <si>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</si>
  <si>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</si>
  <si>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</si>
  <si>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</si>
  <si>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</si>
  <si>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</si>
  <si>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</si>
  <si>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</si>
  <si>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</si>
  <si>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</si>
  <si>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</si>
  <si>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</si>
  <si>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</si>
  <si>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</si>
  <si>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</si>
  <si>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</si>
  <si>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</si>
  <si>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</si>
  <si>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</si>
  <si>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</si>
  <si>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</si>
  <si>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</si>
  <si>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</si>
  <si>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</si>
  <si>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</si>
  <si>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</si>
  <si>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</si>
  <si>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</si>
  <si>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</si>
  <si>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</si>
  <si>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</si>
  <si>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</si>
  <si>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</si>
  <si>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</si>
  <si>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</si>
  <si>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</si>
  <si>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</si>
  <si>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</si>
  <si>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</si>
  <si>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</si>
  <si>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</si>
  <si>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</si>
  <si>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</si>
  <si>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</si>
  <si>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</si>
  <si>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</si>
  <si>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</si>
  <si>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</si>
  <si>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</si>
  <si>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</si>
  <si>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</si>
  <si>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</si>
  <si>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</si>
  <si>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</si>
  <si>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</si>
  <si>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</si>
  <si>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</si>
  <si>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</si>
  <si>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</si>
  <si>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</si>
  <si>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</si>
  <si>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</si>
  <si>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</si>
  <si>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</si>
  <si>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</si>
  <si>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</si>
  <si>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</si>
  <si>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</si>
  <si>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</si>
  <si>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</si>
  <si>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</si>
  <si>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</si>
  <si>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</si>
  <si>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</si>
  <si>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</si>
  <si>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</si>
  <si>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</si>
  <si>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</si>
  <si>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</si>
  <si>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</si>
  <si>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</si>
  <si>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</si>
  <si>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</si>
  <si>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</si>
  <si>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</si>
  <si>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</si>
  <si>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</si>
  <si>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</si>
  <si>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</si>
  <si>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</si>
  <si>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</si>
  <si>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</si>
  <si>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</si>
  <si>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</si>
  <si>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</si>
  <si>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</si>
  <si>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</si>
  <si>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</si>
  <si>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</si>
  <si>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</si>
  <si>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</si>
  <si>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</si>
  <si>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</si>
  <si>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</si>
  <si>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</si>
  <si>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</si>
  <si>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</si>
  <si>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</si>
  <si>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</si>
  <si>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</si>
  <si>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</si>
  <si>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</si>
  <si>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</si>
  <si>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</si>
  <si>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</si>
  <si>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</si>
  <si>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</si>
  <si>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</si>
  <si>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</si>
  <si>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</si>
  <si>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</si>
  <si>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</si>
  <si>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</si>
  <si>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</si>
  <si>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</si>
  <si>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</si>
  <si>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</si>
  <si>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</si>
  <si>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</si>
  <si>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</si>
  <si>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</si>
  <si>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</si>
  <si>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</si>
  <si>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</si>
  <si>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</si>
  <si>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</si>
  <si>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</si>
  <si>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</si>
  <si>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</si>
  <si>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</si>
  <si>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</si>
  <si>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</si>
  <si>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</si>
  <si>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</si>
  <si>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</si>
  <si>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</si>
  <si>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</si>
  <si>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</si>
  <si>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</si>
  <si>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</si>
  <si>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</si>
  <si>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</si>
  <si>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</si>
  <si>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</si>
  <si>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</si>
  <si>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</si>
  <si>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</si>
  <si>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</si>
  <si>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</si>
  <si>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</si>
  <si>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</si>
  <si>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</si>
  <si>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</si>
  <si>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</si>
  <si>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</si>
  <si>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</si>
  <si>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</si>
  <si>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</si>
  <si>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</si>
  <si>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</si>
  <si>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</si>
  <si>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</si>
  <si>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</si>
  <si>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</si>
  <si>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</si>
  <si>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</si>
  <si>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</si>
  <si>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</si>
  <si>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</si>
  <si>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</si>
  <si>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</si>
  <si>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</si>
  <si>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</si>
  <si>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</si>
  <si>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</si>
  <si>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</si>
  <si>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</si>
  <si>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</si>
  <si>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</si>
  <si>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</si>
  <si>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</si>
  <si>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</si>
  <si>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</si>
  <si>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</si>
  <si>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</si>
  <si>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</si>
  <si>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</si>
  <si>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</si>
  <si>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</si>
  <si>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</si>
  <si>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</si>
  <si>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</si>
  <si>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</si>
  <si>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</si>
  <si>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</si>
  <si>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</si>
  <si>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</si>
  <si>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</si>
  <si>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</si>
  <si>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</si>
  <si>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</si>
  <si>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</si>
  <si>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</si>
  <si>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</si>
  <si>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</si>
  <si>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</si>
  <si>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</si>
  <si>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</si>
  <si>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</si>
  <si>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</si>
  <si>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</si>
  <si>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</si>
  <si>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</si>
  <si>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</si>
  <si>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</si>
  <si>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</si>
  <si>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</si>
  <si>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</si>
  <si>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</si>
  <si>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</si>
  <si>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</si>
  <si>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</si>
  <si>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</si>
  <si>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</si>
  <si>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</si>
  <si>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</si>
  <si>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</si>
  <si>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</si>
  <si>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</si>
  <si>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</si>
  <si>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</si>
  <si>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</si>
  <si>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</si>
  <si>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</si>
  <si>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</si>
  <si>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</si>
  <si>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</si>
  <si>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</si>
  <si>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</si>
  <si>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</si>
  <si>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</si>
  <si>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</si>
  <si>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</si>
  <si>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</si>
  <si>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</si>
  <si>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</si>
  <si>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</si>
  <si>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</si>
  <si>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</si>
  <si>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</si>
  <si>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</si>
  <si>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</si>
  <si>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</si>
  <si>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</si>
  <si>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</si>
  <si>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</si>
  <si>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</si>
  <si>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</si>
  <si>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</si>
  <si>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</si>
  <si>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</si>
  <si>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</si>
  <si>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</si>
  <si>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</si>
  <si>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</si>
  <si>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</si>
  <si>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</si>
  <si>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</si>
  <si>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</si>
  <si>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</si>
  <si>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</si>
  <si>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</si>
  <si>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</si>
  <si>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</si>
  <si>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</si>
  <si>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</si>
  <si>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</si>
  <si>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</si>
  <si>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</si>
  <si>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</si>
  <si>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</si>
  <si>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</si>
  <si>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</si>
  <si>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</si>
  <si>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</si>
  <si>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</si>
  <si>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</si>
  <si>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</si>
  <si>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</si>
  <si>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</si>
  <si>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</si>
  <si>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</si>
  <si>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</si>
  <si>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</si>
  <si>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</si>
  <si>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</si>
  <si>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</si>
  <si>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</si>
  <si>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</si>
  <si>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</si>
  <si>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</si>
  <si>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</si>
  <si>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</si>
  <si>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</si>
  <si>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</si>
  <si>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</si>
  <si>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</si>
  <si>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</si>
  <si>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</si>
  <si>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</si>
  <si>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</si>
  <si>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</si>
  <si>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</si>
  <si>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</si>
  <si>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</si>
  <si>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</si>
  <si>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</si>
  <si>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</si>
  <si>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</si>
  <si>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</si>
  <si>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</si>
  <si>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</si>
  <si>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</si>
  <si>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</si>
  <si>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</si>
  <si>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</si>
  <si>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</si>
  <si>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</si>
  <si>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</si>
  <si>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</si>
  <si>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</si>
  <si>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</si>
  <si>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</si>
  <si>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</si>
  <si>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</si>
  <si>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</si>
  <si>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</si>
  <si>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</si>
  <si>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</si>
  <si>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</si>
  <si>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</si>
  <si>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</si>
  <si>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</si>
  <si>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</si>
  <si>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</si>
  <si>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</si>
  <si>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</si>
  <si>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</si>
  <si>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</si>
  <si>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</si>
  <si>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</si>
  <si>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</si>
  <si>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</si>
  <si>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</si>
  <si>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</si>
  <si>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</si>
  <si>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</si>
  <si>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</si>
  <si>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</si>
  <si>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</si>
  <si>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</si>
  <si>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</si>
  <si>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</si>
  <si>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</si>
  <si>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</si>
  <si>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</si>
  <si>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</si>
  <si>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</si>
  <si>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</si>
  <si>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</si>
  <si>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</si>
  <si>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</si>
  <si>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</si>
  <si>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</si>
  <si>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</si>
  <si>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</si>
  <si>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</si>
  <si>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</si>
  <si>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</si>
  <si>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</si>
  <si>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</si>
  <si>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</si>
  <si>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</si>
  <si>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</si>
  <si>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</si>
  <si>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</si>
  <si>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</si>
  <si>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</si>
  <si>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</si>
  <si>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</si>
  <si>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</si>
  <si>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</si>
  <si>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</si>
  <si>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</si>
  <si>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</si>
  <si>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</si>
  <si>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</si>
  <si>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</si>
  <si>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</si>
  <si>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</si>
  <si>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</si>
  <si>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</si>
  <si>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</si>
  <si>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</si>
  <si>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</si>
  <si>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</si>
  <si>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</si>
  <si>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</si>
  <si>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</si>
  <si>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</si>
  <si>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</si>
  <si>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</si>
  <si>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</si>
  <si>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</si>
  <si>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</si>
  <si>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</si>
  <si>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</si>
  <si>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</si>
  <si>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</si>
  <si>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</si>
  <si>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</si>
  <si>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</si>
  <si>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</si>
  <si>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</si>
  <si>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</si>
  <si>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</si>
  <si>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</si>
  <si>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</si>
  <si>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</si>
  <si>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</si>
  <si>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</si>
  <si>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</si>
  <si>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</si>
  <si>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</si>
  <si>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</si>
  <si>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</si>
  <si>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</si>
  <si>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</si>
  <si>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</si>
  <si>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</si>
  <si>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</si>
  <si>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</si>
  <si>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</si>
  <si>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</si>
  <si>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</si>
  <si>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</si>
  <si>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</si>
  <si>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</si>
  <si>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</si>
  <si>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</si>
  <si>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</si>
  <si>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</si>
  <si>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</si>
  <si>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</si>
  <si>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</si>
  <si>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</si>
  <si>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</si>
  <si>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</si>
  <si>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</si>
  <si>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</si>
  <si>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</si>
  <si>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</si>
  <si>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</si>
  <si>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</si>
  <si>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</si>
  <si>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</si>
  <si>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</si>
  <si>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</si>
  <si>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</si>
  <si>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</si>
  <si>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</si>
  <si>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</si>
  <si>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</si>
  <si>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</si>
  <si>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</si>
  <si>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</si>
  <si>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</si>
  <si>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</si>
  <si>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</si>
  <si>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</si>
  <si>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</si>
  <si>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</si>
  <si>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</si>
  <si>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</si>
  <si>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</si>
  <si>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</si>
  <si>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</si>
  <si>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</si>
  <si>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</si>
  <si>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</si>
  <si>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</si>
  <si>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</si>
  <si>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</si>
  <si>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</si>
  <si>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</si>
  <si>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</si>
  <si>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</si>
  <si>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</si>
  <si>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</si>
  <si>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</si>
  <si>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</si>
  <si>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</si>
  <si>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</si>
  <si>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</si>
  <si>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</si>
  <si>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</si>
  <si>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</si>
  <si>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</si>
  <si>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</si>
  <si>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</si>
  <si>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</si>
  <si>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</si>
  <si>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</si>
  <si>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</si>
  <si>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</si>
  <si>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</si>
  <si>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</si>
  <si>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</si>
  <si>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</si>
  <si>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</si>
  <si>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</si>
  <si>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</si>
  <si>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</si>
  <si>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</si>
  <si>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</si>
  <si>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</si>
  <si>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</si>
  <si>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</si>
  <si>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</si>
  <si>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</si>
  <si>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</si>
  <si>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</si>
  <si>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</si>
  <si>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</si>
  <si>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</si>
  <si>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</si>
  <si>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</si>
  <si>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</si>
  <si>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</si>
  <si>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</si>
  <si>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</si>
  <si>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</si>
  <si>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</si>
  <si>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</si>
  <si>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</si>
  <si>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</si>
  <si>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</si>
  <si>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</si>
  <si>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</si>
  <si>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</si>
  <si>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</si>
  <si>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</si>
  <si>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</si>
  <si>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</si>
  <si>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</si>
  <si>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</si>
  <si>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</si>
  <si>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</si>
  <si>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</si>
  <si>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</si>
  <si>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</si>
  <si>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</si>
  <si>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</si>
  <si>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</si>
  <si>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</si>
  <si>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</si>
  <si>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</si>
  <si>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</si>
  <si>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</si>
  <si>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</si>
  <si>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</si>
  <si>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</si>
  <si>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</si>
  <si>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</si>
  <si>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</si>
  <si>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</si>
  <si>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</si>
  <si>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</si>
  <si>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</si>
  <si>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</si>
  <si>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</si>
  <si>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</si>
  <si>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</si>
  <si>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</si>
  <si>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</si>
  <si>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</si>
  <si>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</si>
  <si>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</si>
  <si>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</si>
  <si>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</si>
  <si>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</si>
  <si>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</si>
  <si>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</si>
  <si>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</si>
  <si>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</si>
  <si>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</si>
  <si>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</si>
  <si>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</si>
  <si>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</si>
  <si>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</si>
  <si>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</si>
  <si>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</si>
  <si>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</si>
  <si>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</si>
  <si>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</si>
  <si>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</si>
  <si>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</si>
  <si>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</si>
  <si>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</si>
  <si>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</si>
  <si>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</si>
  <si>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</si>
  <si>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</si>
  <si>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</si>
  <si>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</si>
  <si>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</si>
  <si>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</si>
  <si>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</si>
  <si>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</si>
  <si>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</si>
  <si>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</si>
  <si>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</si>
  <si>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</si>
  <si>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</si>
  <si>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</si>
  <si>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</si>
  <si>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</si>
  <si>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</si>
  <si>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</si>
  <si>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</si>
  <si>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</si>
  <si>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</si>
  <si>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</si>
  <si>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</si>
  <si>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</si>
  <si>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</si>
  <si>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</si>
  <si>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</si>
  <si>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</si>
  <si>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</si>
  <si>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</si>
  <si>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</si>
  <si>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</si>
  <si>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</si>
  <si>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</si>
  <si>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</si>
  <si>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</si>
  <si>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</si>
  <si>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</si>
  <si>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</si>
  <si>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</si>
  <si>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</si>
  <si>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</si>
  <si>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</si>
  <si>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</si>
  <si>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</si>
  <si>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</si>
  <si>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</si>
  <si>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</si>
  <si>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</si>
  <si>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</si>
  <si>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</si>
  <si>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</si>
  <si>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</si>
  <si>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</si>
  <si>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</si>
  <si>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</si>
  <si>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</si>
  <si>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</si>
  <si>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</si>
  <si>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</si>
  <si>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</si>
  <si>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</si>
  <si>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</si>
  <si>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</si>
  <si>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</si>
  <si>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</si>
  <si>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</si>
  <si>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</si>
  <si>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</si>
  <si>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</si>
  <si>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</si>
  <si>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</si>
  <si>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</si>
  <si>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</si>
  <si>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</si>
  <si>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</si>
  <si>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</si>
  <si>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</si>
  <si>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</si>
  <si>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</si>
  <si>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</si>
  <si>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</si>
  <si>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</si>
  <si>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</si>
  <si>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</si>
  <si>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</si>
  <si>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</si>
  <si>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</si>
  <si>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</si>
  <si>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</si>
  <si>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</si>
  <si>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</si>
  <si>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</si>
  <si>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</si>
  <si>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</si>
  <si>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</si>
  <si>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</si>
  <si>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</si>
  <si>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</si>
  <si>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</si>
  <si>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</si>
  <si>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</si>
  <si>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</si>
  <si>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</si>
  <si>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</si>
  <si>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</si>
  <si>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</si>
  <si>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</si>
  <si>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</si>
  <si>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</si>
  <si>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</si>
  <si>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</si>
  <si>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</si>
  <si>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</si>
  <si>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</si>
  <si>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</si>
  <si>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</si>
  <si>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</si>
  <si>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</si>
  <si>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</si>
  <si>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</si>
  <si>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</si>
  <si>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</si>
  <si>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</si>
  <si>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</si>
  <si>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</si>
  <si>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</si>
  <si>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</si>
  <si>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</si>
  <si>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</si>
  <si>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</si>
  <si>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</si>
  <si>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</si>
  <si>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</si>
  <si>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</si>
  <si>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</si>
  <si>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</si>
  <si>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</si>
  <si>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</si>
  <si>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</si>
  <si>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</si>
  <si>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</si>
  <si>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</si>
  <si>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</si>
  <si>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</si>
  <si>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</si>
  <si>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</si>
  <si>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</si>
  <si>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</si>
  <si>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</si>
  <si>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</si>
  <si>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</si>
  <si>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</si>
  <si>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</si>
  <si>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</si>
  <si>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</si>
  <si>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</si>
  <si>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</si>
  <si>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</si>
  <si>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</si>
  <si>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</si>
  <si>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</si>
  <si>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</si>
  <si>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</si>
  <si>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</si>
  <si>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</si>
  <si>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</si>
  <si>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</si>
  <si>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</si>
  <si>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</si>
  <si>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</si>
  <si>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</si>
  <si>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</si>
  <si>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</si>
  <si>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</si>
  <si>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</si>
  <si>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</si>
  <si>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</si>
  <si>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</si>
  <si>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</si>
  <si>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</si>
  <si>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</si>
  <si>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</si>
  <si>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</si>
  <si>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</si>
  <si>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</si>
  <si>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</si>
  <si>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</si>
  <si>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</si>
  <si>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</si>
  <si>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</si>
  <si>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</si>
  <si>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</si>
  <si>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</si>
  <si>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</si>
  <si>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</si>
  <si>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</si>
  <si>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</si>
  <si>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</si>
  <si>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</si>
  <si>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</si>
  <si>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</si>
  <si>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</si>
  <si>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</si>
  <si>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</si>
  <si>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</si>
  <si>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</si>
  <si>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</si>
  <si>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</si>
  <si>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</si>
  <si>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</si>
  <si>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</si>
  <si>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</si>
  <si>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</si>
  <si>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</si>
  <si>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</si>
  <si>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</si>
  <si>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</si>
  <si>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</si>
  <si>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</si>
  <si>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</si>
  <si>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</si>
  <si>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</si>
  <si>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</si>
  <si>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</si>
  <si>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</si>
  <si>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</si>
  <si>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</si>
  <si>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</si>
  <si>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</si>
  <si>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</si>
  <si>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</si>
  <si>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</si>
  <si>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</si>
  <si>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</si>
  <si>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</si>
  <si>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</si>
  <si>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</si>
  <si>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</si>
  <si>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</si>
  <si>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</si>
  <si>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</si>
  <si>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</si>
  <si>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</si>
  <si>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</si>
  <si>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</si>
  <si>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</si>
  <si>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</si>
  <si>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</si>
  <si>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</si>
  <si>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</si>
  <si>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</si>
  <si>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</si>
  <si>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</si>
  <si>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</si>
  <si>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</si>
  <si>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</si>
  <si>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</si>
  <si>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</si>
  <si>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</si>
  <si>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</si>
  <si>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</si>
  <si>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</si>
  <si>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</si>
  <si>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</si>
  <si>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</si>
  <si>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</si>
  <si>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</si>
  <si>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</si>
  <si>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</si>
  <si>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</si>
  <si>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</si>
  <si>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</si>
  <si>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</si>
  <si>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</si>
  <si>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</si>
  <si>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</si>
  <si>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</si>
  <si>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</si>
  <si>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</si>
  <si>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</si>
  <si>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</si>
  <si>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</si>
  <si>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</si>
  <si>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</si>
  <si>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</si>
  <si>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</si>
  <si>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</si>
  <si>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</si>
  <si>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</si>
  <si>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</si>
  <si>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</si>
  <si>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</si>
  <si>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</si>
  <si>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</si>
  <si>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</si>
  <si>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</si>
  <si>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</si>
  <si>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</si>
  <si>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</si>
  <si>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</si>
  <si>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</si>
  <si>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</si>
  <si>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</si>
  <si>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</si>
  <si>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</si>
  <si>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</si>
  <si>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</si>
  <si>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</si>
  <si>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</si>
  <si>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</si>
  <si>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</si>
  <si>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</si>
  <si>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</si>
  <si>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</si>
  <si>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</si>
  <si>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</si>
  <si>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</si>
  <si>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</si>
  <si>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</si>
  <si>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</si>
  <si>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</si>
  <si>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</si>
  <si>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</si>
  <si>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</si>
  <si>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</si>
  <si>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</si>
  <si>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</si>
  <si>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</si>
  <si>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</si>
  <si>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</si>
  <si>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</si>
  <si>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</si>
  <si>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</si>
  <si>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</si>
  <si>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</si>
  <si>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</si>
  <si>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</si>
  <si>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</si>
  <si>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</si>
  <si>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</si>
  <si>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</si>
  <si>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</si>
  <si>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</si>
  <si>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</si>
  <si>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</si>
  <si>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</si>
  <si>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</si>
  <si>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</si>
  <si>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</si>
  <si>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</si>
  <si>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</si>
  <si>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</si>
  <si>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</si>
  <si>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</si>
  <si>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</si>
  <si>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</si>
  <si>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</si>
  <si>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</si>
  <si>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</si>
  <si>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</si>
  <si>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</si>
  <si>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</si>
  <si>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</si>
  <si>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</si>
  <si>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</si>
  <si>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</si>
  <si>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</si>
  <si>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</si>
  <si>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</si>
  <si>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</si>
  <si>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</si>
  <si>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</si>
  <si>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</si>
  <si>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</si>
  <si>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</si>
  <si>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</si>
  <si>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</si>
  <si>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</si>
  <si>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</si>
  <si>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</si>
  <si>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</si>
  <si>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</si>
  <si>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</si>
  <si>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</si>
  <si>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</si>
  <si>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</si>
  <si>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</si>
  <si>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</si>
  <si>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</si>
  <si>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</si>
  <si>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</si>
  <si>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</si>
  <si>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</si>
  <si>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</si>
  <si>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</si>
  <si>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</si>
  <si>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</si>
  <si>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</si>
  <si>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</si>
  <si>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</si>
  <si>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</si>
  <si>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</si>
  <si>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</si>
  <si>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</si>
  <si>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</si>
  <si>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</si>
  <si>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</si>
  <si>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</si>
  <si>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</si>
  <si>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</si>
  <si>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</si>
  <si>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</si>
  <si>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</si>
  <si>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</si>
  <si>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</si>
  <si>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</si>
  <si>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</si>
  <si>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</si>
  <si>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</si>
  <si>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</si>
  <si>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</si>
  <si>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</si>
  <si>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</si>
  <si>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</si>
  <si>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</si>
  <si>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</si>
  <si>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</si>
  <si>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</si>
  <si>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</si>
  <si>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</si>
  <si>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</si>
  <si>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</si>
  <si>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</si>
  <si>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</si>
  <si>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</si>
  <si>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</si>
  <si>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</si>
  <si>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</si>
  <si>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</si>
  <si>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</si>
  <si>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</si>
  <si>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</si>
  <si>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</si>
  <si>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</si>
  <si>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</si>
  <si>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</si>
  <si>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</si>
  <si>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</si>
  <si>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</si>
  <si>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</si>
  <si>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</si>
  <si>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</si>
  <si>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</si>
  <si>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</si>
  <si>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</si>
  <si>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</si>
  <si>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</si>
  <si>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</si>
  <si>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</si>
  <si>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</si>
  <si>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</si>
  <si>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</si>
  <si>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</si>
  <si>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</si>
  <si>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</si>
  <si>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</si>
  <si>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</si>
  <si>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</si>
  <si>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</si>
  <si>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</si>
  <si>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</si>
  <si>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</si>
  <si>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</si>
  <si>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</si>
  <si>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</si>
  <si>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</si>
  <si>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</si>
  <si>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</si>
  <si>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</si>
  <si>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</si>
  <si>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</si>
  <si>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</si>
  <si>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</si>
  <si>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</si>
  <si>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</si>
  <si>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</si>
  <si>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</si>
  <si>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</si>
  <si>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</si>
  <si>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</si>
  <si>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</si>
  <si>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</si>
  <si>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</si>
  <si>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</si>
  <si>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</si>
  <si>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</si>
  <si>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</si>
  <si>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</si>
  <si>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</si>
  <si>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</si>
  <si>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</si>
  <si>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</si>
  <si>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</si>
  <si>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</si>
  <si>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</si>
  <si>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</si>
  <si>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</si>
  <si>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</si>
  <si>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</si>
  <si>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</si>
  <si>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</si>
  <si>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</si>
  <si>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</si>
  <si>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</si>
  <si>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</si>
  <si>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</si>
  <si>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</si>
  <si>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</si>
  <si>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</si>
  <si>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</si>
  <si>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</si>
  <si>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</si>
  <si>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</si>
  <si>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</si>
  <si>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</si>
  <si>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</si>
  <si>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</si>
  <si>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</si>
  <si>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</si>
  <si>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</si>
  <si>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</si>
  <si>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</si>
  <si>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</si>
  <si>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</si>
  <si>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</si>
  <si>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</si>
  <si>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</si>
  <si>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</si>
  <si>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</si>
  <si>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</si>
  <si>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</si>
  <si>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</si>
  <si>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</si>
  <si>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</si>
  <si>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</si>
  <si>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</si>
  <si>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</si>
  <si>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</si>
  <si>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</si>
  <si>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</si>
  <si>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</si>
  <si>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</si>
  <si>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</si>
  <si>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</si>
  <si>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</si>
  <si>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</si>
  <si>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</si>
  <si>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</si>
  <si>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</si>
  <si>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</si>
  <si>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</si>
  <si>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</si>
  <si>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</si>
  <si>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</si>
  <si>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</si>
  <si>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</si>
  <si>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</si>
  <si>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</si>
  <si>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</si>
  <si>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</si>
  <si>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</si>
  <si>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</si>
  <si>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</si>
  <si>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</si>
  <si>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</si>
  <si>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</si>
  <si>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</si>
  <si>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</si>
  <si>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</si>
  <si>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</si>
  <si>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</si>
  <si>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</si>
  <si>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</si>
  <si>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</si>
  <si>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</si>
  <si>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</si>
  <si>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</si>
  <si>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</si>
  <si>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</si>
  <si>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</si>
  <si>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</si>
  <si>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</si>
  <si>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</si>
  <si>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</si>
  <si>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</si>
  <si>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</si>
  <si>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</si>
  <si>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</si>
  <si>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</si>
  <si>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</si>
  <si>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</si>
  <si>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</si>
  <si>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</si>
  <si>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</si>
  <si>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</si>
  <si>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</si>
  <si>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</si>
  <si>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</si>
  <si>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</si>
  <si>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</si>
  <si>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</si>
  <si>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</si>
  <si>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</si>
  <si>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</si>
  <si>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</si>
  <si>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</si>
  <si>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</si>
  <si>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</si>
  <si>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</si>
  <si>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</si>
  <si>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</si>
  <si>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</si>
  <si>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</si>
  <si>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</si>
  <si>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</si>
  <si>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</si>
  <si>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</si>
  <si>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</si>
  <si>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</si>
  <si>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</si>
  <si>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</si>
  <si>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</si>
  <si>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</si>
  <si>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</si>
  <si>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</si>
  <si>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</si>
  <si>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</si>
  <si>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</si>
  <si>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</si>
  <si>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</si>
  <si>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</si>
  <si>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</si>
  <si>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</si>
  <si>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</si>
  <si>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</si>
  <si>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</si>
  <si>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</si>
  <si>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</si>
  <si>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</si>
  <si>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</si>
  <si>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</si>
  <si>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</si>
  <si>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</si>
  <si>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</si>
  <si>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</si>
  <si>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</si>
  <si>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</si>
  <si>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</si>
  <si>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</si>
  <si>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</si>
  <si>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</si>
  <si>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</si>
  <si>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</si>
  <si>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</si>
  <si>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</si>
  <si>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</si>
  <si>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</si>
  <si>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</si>
  <si>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</si>
  <si>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</si>
  <si>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</si>
  <si>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</si>
  <si>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</si>
  <si>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</si>
  <si>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</si>
  <si>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</si>
  <si>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</si>
  <si>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</si>
  <si>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</si>
  <si>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</si>
  <si>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</si>
  <si>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</si>
  <si>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</si>
  <si>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</si>
  <si>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</si>
  <si>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</si>
  <si>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</si>
  <si>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</si>
  <si>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</si>
  <si>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</si>
  <si>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</si>
  <si>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</si>
  <si>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</si>
  <si>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</si>
  <si>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</si>
  <si>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</si>
  <si>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</si>
  <si>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</si>
  <si>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</si>
  <si>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</si>
  <si>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</si>
  <si>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</si>
  <si>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</si>
  <si>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</si>
  <si>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</si>
  <si>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</si>
  <si>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</si>
  <si>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</si>
  <si>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</si>
  <si>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</si>
  <si>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</si>
  <si>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</si>
  <si>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</si>
  <si>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</si>
  <si>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</si>
  <si>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</si>
  <si>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</si>
  <si>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</si>
  <si>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</si>
  <si>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</si>
  <si>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</si>
  <si>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</si>
  <si>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</si>
  <si>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</si>
  <si>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</si>
  <si>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</si>
  <si>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</si>
  <si>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</si>
  <si>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</si>
  <si>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</si>
  <si>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</si>
  <si>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</si>
  <si>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</si>
  <si>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</si>
  <si>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</si>
  <si>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</si>
  <si>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</si>
  <si>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</si>
  <si>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</si>
  <si>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</si>
  <si>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</si>
  <si>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</si>
  <si>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</si>
  <si>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</si>
  <si>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</si>
  <si>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</si>
  <si>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</si>
  <si>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</si>
  <si>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</si>
  <si>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</si>
  <si>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</si>
  <si>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</si>
  <si>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</si>
  <si>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</si>
  <si>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</si>
  <si>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</si>
  <si>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</si>
  <si>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</si>
  <si>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</si>
  <si>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</si>
  <si>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</si>
  <si>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</si>
  <si>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</si>
  <si>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</si>
  <si>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</si>
  <si>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</si>
  <si>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</si>
  <si>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</si>
  <si>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</si>
  <si>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</si>
  <si>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</si>
  <si>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</si>
  <si>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</si>
  <si>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</si>
  <si>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</si>
  <si>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</si>
  <si>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</si>
  <si>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</si>
  <si>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</si>
  <si>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</si>
  <si>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</si>
  <si>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</si>
  <si>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</si>
  <si>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</si>
  <si>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</si>
  <si>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</si>
  <si>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</si>
  <si>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</si>
  <si>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</si>
  <si>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</si>
  <si>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</si>
  <si>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</si>
  <si>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</si>
  <si>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</si>
  <si>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</si>
  <si>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</si>
  <si>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</si>
  <si>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</si>
  <si>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</si>
  <si>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</si>
  <si>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</si>
  <si>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</si>
  <si>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</si>
  <si>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</si>
  <si>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</si>
  <si>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</si>
  <si>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</si>
  <si>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</si>
  <si>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</si>
  <si>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</si>
  <si>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</si>
  <si>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</si>
  <si>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</si>
  <si>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</si>
  <si>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</si>
  <si>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</si>
  <si>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</si>
  <si>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</si>
  <si>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</si>
  <si>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</si>
  <si>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</si>
  <si>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</si>
  <si>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</si>
  <si>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</si>
  <si>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</si>
  <si>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</si>
  <si>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</si>
  <si>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</si>
  <si>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</si>
  <si>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</si>
  <si>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</si>
  <si>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</si>
  <si>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</si>
  <si>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</si>
  <si>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</si>
  <si>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</si>
  <si>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</si>
  <si>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</si>
  <si>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</si>
  <si>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</si>
  <si>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</si>
  <si>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</si>
  <si>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</si>
  <si>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</si>
  <si>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</si>
  <si>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</si>
  <si>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</si>
  <si>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</si>
  <si>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</si>
  <si>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</si>
  <si>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</si>
  <si>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</si>
  <si>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</si>
  <si>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</si>
  <si>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</si>
  <si>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</si>
  <si>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</si>
  <si>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</si>
  <si>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</si>
  <si>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</si>
  <si>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</si>
  <si>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</si>
  <si>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</si>
  <si>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</si>
  <si>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</si>
  <si>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</si>
  <si>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</si>
  <si>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</si>
  <si>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</si>
  <si>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</si>
  <si>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</si>
  <si>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</si>
  <si>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</si>
  <si>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</si>
  <si>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</si>
  <si>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</si>
  <si>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</si>
  <si>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</si>
  <si>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</si>
  <si>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</si>
  <si>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</si>
  <si>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</si>
  <si>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</si>
  <si>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</si>
  <si>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</si>
  <si>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</si>
  <si>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</si>
  <si>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</si>
  <si>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</si>
  <si>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</si>
  <si>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</si>
  <si>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</si>
  <si>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</si>
  <si>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</si>
  <si>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</si>
  <si>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</si>
  <si>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</si>
  <si>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</si>
  <si>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</si>
  <si>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</si>
  <si>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</si>
  <si>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</si>
  <si>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</si>
  <si>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</si>
  <si>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</si>
  <si>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</si>
  <si>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</si>
  <si>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</si>
  <si>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</si>
  <si>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</si>
  <si>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</si>
  <si>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</si>
  <si>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</si>
  <si>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</si>
  <si>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</si>
  <si>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</si>
  <si>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</si>
  <si>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</si>
  <si>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</si>
  <si>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</si>
  <si>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</si>
  <si>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</si>
  <si>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</si>
  <si>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</si>
  <si>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</si>
  <si>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</si>
  <si>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</si>
  <si>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</si>
  <si>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</si>
  <si>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</si>
  <si>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</si>
  <si>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</si>
  <si>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</si>
  <si>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</si>
  <si>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</si>
  <si>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</si>
  <si>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</si>
  <si>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</si>
  <si>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</si>
  <si>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</si>
  <si>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</si>
  <si>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</si>
  <si>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</si>
  <si>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</si>
  <si>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</si>
  <si>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</si>
  <si>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</si>
  <si>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</si>
  <si>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</si>
  <si>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</si>
  <si>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</si>
  <si>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</si>
  <si>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</si>
  <si>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</si>
  <si>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</si>
  <si>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</si>
  <si>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</si>
  <si>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</si>
  <si>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</si>
  <si>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</si>
  <si>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</si>
  <si>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</si>
  <si>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</si>
  <si>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</si>
  <si>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</si>
  <si>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</si>
  <si>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</si>
  <si>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</si>
  <si>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</si>
  <si>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</si>
  <si>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</si>
  <si>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</si>
  <si>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</si>
  <si>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</si>
  <si>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</si>
  <si>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</si>
  <si>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</si>
  <si>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</si>
  <si>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</si>
  <si>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</si>
  <si>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</si>
  <si>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</si>
  <si>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</si>
  <si>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</si>
  <si>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</si>
  <si>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</si>
  <si>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</si>
  <si>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</si>
  <si>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</si>
  <si>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</si>
  <si>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</si>
  <si>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</si>
  <si>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</si>
  <si>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</si>
  <si>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</si>
  <si>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</si>
  <si>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</si>
  <si>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</si>
  <si>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</si>
  <si>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</si>
  <si>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</si>
  <si>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</si>
  <si>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</si>
  <si>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</si>
  <si>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</si>
  <si>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</si>
  <si>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</si>
  <si>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</si>
  <si>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</si>
  <si>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</si>
  <si>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</si>
  <si>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</si>
  <si>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</si>
  <si>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</si>
  <si>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</si>
  <si>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</si>
  <si>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</si>
  <si>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</si>
  <si>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</si>
  <si>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</si>
  <si>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</si>
  <si>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</si>
  <si>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</si>
  <si>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</si>
  <si>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</si>
  <si>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</si>
  <si>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</si>
  <si>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</si>
  <si>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</si>
  <si>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</si>
  <si>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</si>
  <si>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</si>
  <si>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</si>
  <si>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</si>
  <si>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</si>
  <si>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</si>
  <si>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</si>
  <si>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</si>
  <si>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</si>
  <si>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</si>
  <si>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</si>
  <si>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</si>
  <si>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</si>
  <si>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</si>
  <si>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</si>
  <si>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</si>
  <si>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</si>
  <si>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</si>
  <si>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</si>
  <si>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</si>
  <si>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</si>
  <si>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</si>
  <si>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</si>
  <si>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</si>
  <si>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</si>
  <si>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</si>
  <si>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</si>
  <si>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</si>
  <si>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</si>
  <si>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</si>
  <si>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</si>
  <si>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</si>
  <si>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</si>
  <si>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</si>
  <si>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</si>
  <si>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</si>
  <si>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</si>
  <si>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</si>
  <si>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</si>
  <si>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</si>
  <si>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</si>
  <si>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</si>
  <si>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</si>
  <si>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</si>
  <si>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</si>
  <si>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</si>
  <si>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</si>
  <si>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</si>
  <si>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</si>
  <si>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</si>
  <si>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</si>
  <si>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</si>
  <si>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</si>
  <si>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</si>
  <si>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</si>
  <si>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</si>
  <si>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</si>
  <si>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</si>
  <si>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</si>
  <si>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</si>
  <si>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</si>
  <si>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</si>
  <si>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</si>
  <si>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</si>
  <si>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</si>
  <si>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</si>
  <si>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</si>
  <si>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</si>
  <si>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</si>
  <si>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</si>
  <si>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</si>
  <si>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</si>
  <si>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</si>
  <si>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</si>
  <si>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</si>
  <si>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</si>
  <si>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</si>
  <si>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</si>
  <si>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</si>
  <si>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</si>
  <si>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</si>
  <si>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</si>
  <si>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</si>
  <si>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</si>
  <si>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</si>
  <si>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</si>
  <si>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</si>
  <si>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</si>
  <si>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</si>
  <si>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</si>
  <si>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</si>
  <si>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</si>
  <si>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</si>
  <si>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</si>
  <si>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</si>
  <si>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</si>
  <si>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</si>
  <si>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</si>
  <si>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</si>
  <si>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</si>
  <si>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</si>
  <si>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</si>
  <si>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</si>
  <si>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</si>
  <si>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</si>
  <si>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</si>
  <si>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</si>
  <si>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</si>
  <si>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</si>
  <si>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</si>
  <si>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</si>
  <si>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</si>
  <si>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</si>
  <si>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</si>
  <si>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</si>
  <si>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</si>
  <si>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</si>
  <si>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</si>
  <si>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</si>
  <si>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</si>
  <si>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</si>
  <si>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</si>
  <si>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</si>
  <si>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</si>
  <si>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</si>
  <si>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</si>
  <si>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</si>
  <si>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</si>
  <si>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</si>
  <si>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</si>
  <si>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</si>
  <si>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</si>
  <si>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</si>
  <si>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</si>
  <si>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</si>
  <si>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</si>
  <si>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</si>
  <si>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</si>
  <si>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</si>
  <si>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</si>
  <si>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</si>
  <si>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</si>
  <si>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</si>
  <si>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</si>
  <si>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</si>
  <si>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</si>
  <si>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</si>
  <si>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</si>
  <si>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</si>
  <si>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</si>
  <si>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</si>
  <si>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</si>
  <si>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</si>
  <si>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</si>
  <si>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</si>
  <si>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</si>
  <si>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</si>
  <si>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</si>
  <si>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</si>
  <si>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</si>
  <si>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</si>
  <si>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</si>
  <si>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</si>
  <si>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</si>
  <si>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</si>
  <si>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</si>
  <si>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</si>
  <si>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</si>
  <si>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</si>
  <si>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</si>
  <si>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</si>
  <si>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</si>
  <si>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</si>
  <si>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</si>
  <si>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</si>
  <si>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</si>
  <si>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</si>
  <si>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</si>
  <si>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</si>
  <si>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</si>
  <si>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</si>
  <si>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</si>
  <si>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</si>
  <si>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</si>
  <si>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</si>
  <si>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</si>
  <si>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</si>
  <si>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</si>
  <si>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</si>
  <si>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</si>
  <si>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</si>
  <si>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</si>
  <si>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</si>
  <si>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</si>
  <si>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</si>
  <si>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</si>
  <si>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</si>
  <si>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</si>
  <si>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</si>
  <si>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</si>
  <si>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</si>
  <si>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</si>
  <si>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</si>
  <si>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</si>
  <si>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</si>
  <si>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</si>
  <si>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</si>
  <si>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</si>
  <si>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</si>
  <si>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</si>
  <si>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</si>
  <si>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</si>
  <si>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</si>
  <si>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</si>
  <si>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</si>
  <si>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</si>
  <si>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</si>
  <si>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</si>
  <si>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</si>
  <si>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</si>
  <si>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</si>
  <si>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</si>
  <si>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</si>
  <si>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</si>
  <si>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</si>
  <si>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</si>
  <si>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</si>
  <si>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</si>
  <si>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</si>
  <si>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</si>
  <si>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</si>
  <si>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</si>
  <si>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</si>
  <si>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</si>
  <si>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</si>
  <si>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</si>
  <si>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</si>
  <si>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</si>
  <si>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</si>
  <si>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</si>
  <si>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</si>
  <si>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</si>
  <si>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</si>
  <si>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</si>
  <si>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</si>
  <si>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</si>
  <si>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</si>
  <si>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</si>
  <si>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</si>
  <si>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</si>
  <si>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</si>
  <si>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</si>
  <si>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</si>
  <si>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</si>
  <si>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</si>
  <si>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</si>
  <si>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</si>
  <si>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</si>
  <si>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</si>
  <si>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</si>
  <si>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</si>
  <si>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</si>
  <si>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</si>
  <si>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</si>
  <si>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</si>
  <si>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</si>
  <si>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</si>
  <si>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</si>
  <si>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</si>
  <si>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</si>
  <si>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</si>
  <si>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</si>
  <si>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</si>
  <si>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</si>
  <si>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</si>
  <si>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</si>
  <si>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</si>
  <si>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</si>
  <si>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</si>
  <si>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</si>
  <si>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</si>
  <si>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</si>
  <si>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</si>
  <si>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</si>
  <si>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</si>
  <si>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</si>
  <si>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</si>
  <si>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</si>
  <si>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</si>
  <si>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</si>
  <si>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</si>
  <si>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</si>
  <si>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</si>
  <si>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</si>
  <si>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</si>
  <si>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</si>
  <si>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</si>
  <si>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</si>
  <si>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</si>
  <si>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</si>
  <si>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</si>
  <si>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</si>
  <si>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</si>
  <si>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</si>
  <si>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</si>
  <si>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</si>
  <si>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</si>
  <si>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</si>
  <si>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</si>
  <si>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</si>
  <si>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</si>
  <si>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</si>
  <si>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</si>
  <si>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</si>
  <si>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</si>
  <si>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</si>
  <si>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</si>
  <si>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</si>
  <si>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</si>
  <si>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</si>
  <si>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</si>
  <si>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</si>
  <si>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</si>
  <si>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</si>
  <si>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</si>
  <si>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</si>
  <si>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</si>
  <si>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</si>
  <si>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</si>
  <si>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</si>
  <si>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</si>
  <si>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</si>
  <si>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</si>
  <si>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</si>
  <si>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</si>
  <si>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</si>
  <si>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</si>
  <si>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</si>
  <si>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</si>
  <si>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</si>
  <si>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</si>
  <si>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</si>
  <si>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</si>
  <si>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</si>
  <si>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</si>
  <si>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</si>
  <si>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</si>
  <si>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</si>
  <si>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</si>
  <si>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</si>
  <si>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</si>
  <si>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</si>
  <si>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</si>
  <si>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</si>
  <si>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</si>
  <si>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</si>
  <si>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</si>
  <si>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</si>
  <si>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</si>
  <si>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</si>
  <si>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</si>
  <si>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</si>
  <si>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</si>
  <si>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</si>
  <si>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</si>
  <si>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</si>
  <si>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</si>
  <si>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</si>
  <si>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</si>
  <si>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</si>
  <si>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</si>
  <si>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</si>
  <si>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</si>
  <si>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</si>
  <si>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</si>
  <si>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</si>
  <si>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</si>
  <si>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</si>
  <si>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</si>
  <si>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</si>
  <si>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</si>
  <si>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</si>
  <si>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</si>
  <si>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</si>
  <si>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</si>
  <si>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</si>
  <si>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</si>
  <si>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</si>
  <si>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</si>
  <si>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</si>
  <si>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</si>
  <si>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</si>
  <si>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</si>
  <si>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</si>
  <si>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</si>
  <si>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</si>
  <si>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</si>
  <si>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</si>
  <si>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</si>
  <si>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</si>
  <si>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</si>
  <si>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</si>
  <si>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</si>
  <si>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</si>
  <si>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</si>
  <si>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</si>
  <si>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</si>
  <si>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</si>
  <si>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</si>
  <si>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</si>
  <si>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</si>
  <si>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</si>
  <si>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</si>
  <si>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</si>
  <si>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</si>
  <si>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</si>
  <si>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</si>
  <si>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</si>
  <si>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</si>
  <si>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</si>
  <si>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</si>
  <si>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</si>
  <si>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</si>
  <si>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</si>
  <si>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</si>
  <si>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</si>
  <si>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</si>
  <si>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</si>
  <si>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</si>
  <si>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</si>
  <si>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</si>
  <si>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</si>
  <si>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</si>
  <si>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</si>
  <si>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</si>
  <si>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</si>
  <si>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</si>
  <si>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</si>
  <si>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</si>
  <si>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</si>
  <si>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</si>
  <si>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</si>
  <si>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</si>
  <si>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</si>
  <si>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</si>
  <si>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</si>
  <si>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</si>
  <si>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</si>
  <si>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</si>
  <si>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</si>
  <si>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</si>
  <si>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</si>
  <si>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</si>
  <si>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</si>
  <si>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</si>
  <si>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</si>
  <si>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</si>
  <si>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</si>
  <si>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</si>
  <si>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</si>
  <si>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</si>
  <si>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</si>
  <si>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</si>
  <si>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</si>
  <si>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</si>
  <si>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</si>
  <si>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</si>
  <si>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</si>
  <si>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</si>
  <si>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</si>
  <si>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</si>
  <si>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</si>
  <si>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</si>
  <si>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</si>
  <si>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</si>
  <si>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</si>
  <si>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</si>
  <si>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</si>
  <si>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</si>
  <si>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</si>
  <si>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</si>
  <si>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</si>
  <si>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</si>
  <si>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</si>
  <si>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</si>
  <si>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</si>
  <si>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</si>
  <si>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</si>
  <si>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</si>
  <si>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</si>
  <si>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</si>
  <si>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</si>
  <si>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</si>
  <si>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</si>
  <si>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</si>
  <si>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</si>
  <si>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</si>
  <si>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</si>
  <si>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</si>
  <si>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</si>
  <si>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</si>
  <si>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</si>
  <si>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</si>
  <si>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</si>
  <si>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</si>
  <si>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</si>
  <si>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</si>
  <si>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</si>
  <si>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</si>
  <si>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</si>
  <si>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</si>
  <si>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</si>
  <si>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</si>
  <si>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</si>
  <si>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</si>
  <si>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</si>
  <si>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</si>
  <si>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</si>
  <si>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</si>
  <si>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</si>
  <si>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</si>
  <si>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</si>
  <si>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</si>
  <si>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</si>
  <si>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</si>
  <si>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</si>
  <si>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</si>
  <si>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</si>
  <si>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</si>
  <si>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</si>
  <si>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</si>
  <si>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</si>
  <si>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</si>
  <si>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</si>
  <si>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</si>
  <si>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</si>
  <si>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</si>
  <si>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</si>
  <si>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</si>
  <si>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</si>
  <si>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</si>
  <si>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</si>
  <si>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</si>
  <si>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</si>
  <si>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</si>
  <si>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</si>
  <si>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</si>
  <si>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</si>
  <si>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</si>
  <si>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</si>
  <si>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</si>
  <si>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</si>
  <si>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</si>
  <si>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</si>
  <si>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</si>
  <si>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</si>
  <si>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</si>
  <si>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</si>
  <si>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</si>
  <si>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</si>
  <si>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</si>
  <si>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</si>
  <si>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</si>
  <si>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</si>
  <si>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</si>
  <si>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</si>
  <si>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</si>
  <si>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</si>
  <si>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</si>
  <si>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</si>
  <si>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</si>
  <si>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</si>
  <si>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</si>
  <si>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</si>
  <si>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</si>
  <si>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</si>
  <si>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</si>
  <si>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</si>
  <si>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</si>
  <si>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</si>
  <si>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</si>
  <si>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</si>
  <si>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</si>
  <si>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</si>
  <si>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</si>
  <si>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</si>
  <si>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</si>
  <si>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</si>
  <si>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</si>
  <si>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</si>
  <si>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</si>
  <si>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</si>
  <si>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</si>
  <si>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</si>
  <si>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</si>
  <si>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</si>
  <si>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</si>
  <si>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</si>
  <si>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</si>
  <si>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</si>
  <si>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</si>
  <si>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</si>
  <si>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</si>
  <si>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</si>
  <si>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</si>
  <si>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</si>
  <si>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</si>
  <si>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</si>
  <si>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</si>
  <si>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</si>
  <si>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</si>
  <si>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</si>
  <si>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</si>
  <si>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</si>
  <si>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</si>
  <si>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</si>
  <si>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</si>
  <si>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</si>
  <si>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</si>
  <si>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</si>
  <si>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</si>
  <si>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</si>
  <si>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</si>
  <si>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</si>
  <si>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</si>
  <si>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</si>
  <si>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</si>
  <si>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</si>
  <si>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</si>
  <si>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</si>
  <si>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</si>
  <si>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</si>
  <si>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</si>
  <si>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</si>
  <si>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</si>
  <si>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</si>
  <si>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</si>
  <si>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</si>
  <si>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</si>
  <si>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</si>
  <si>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</si>
  <si>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</si>
  <si>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</si>
  <si>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</si>
  <si>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</si>
  <si>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</si>
  <si>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</si>
  <si>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</si>
  <si>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</si>
  <si>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</si>
  <si>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</si>
  <si>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</si>
  <si>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</si>
  <si>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</si>
  <si>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</si>
  <si>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</si>
  <si>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</si>
  <si>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</si>
  <si>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</si>
  <si>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</si>
  <si>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</si>
  <si>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</si>
  <si>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</si>
  <si>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</si>
  <si>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</si>
  <si>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</si>
  <si>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</si>
  <si>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</si>
  <si>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</si>
  <si>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</si>
  <si>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</si>
  <si>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</si>
  <si>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</si>
  <si>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</si>
  <si>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</si>
  <si>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</si>
  <si>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</si>
  <si>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</si>
  <si>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</si>
  <si>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</si>
  <si>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</si>
  <si>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</si>
  <si>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</si>
  <si>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</si>
  <si>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</si>
  <si>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</si>
  <si>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</si>
  <si>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</si>
  <si>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</si>
  <si>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</si>
  <si>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</si>
  <si>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</si>
  <si>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</si>
  <si>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</si>
  <si>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</si>
  <si>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</si>
  <si>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</si>
  <si>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</si>
  <si>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</si>
  <si>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</si>
  <si>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</si>
  <si>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</si>
  <si>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</si>
  <si>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</si>
  <si>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</si>
  <si>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</si>
  <si>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</si>
  <si>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</si>
  <si>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</si>
  <si>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</si>
  <si>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</si>
  <si>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</si>
  <si>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</si>
  <si>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</si>
  <si>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</si>
  <si>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</si>
  <si>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</si>
  <si>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</si>
  <si>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</si>
  <si>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</si>
  <si>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</si>
  <si>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</si>
  <si>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</si>
  <si>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</si>
  <si>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</si>
  <si>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</si>
  <si>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</si>
  <si>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</si>
  <si>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</si>
  <si>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</si>
  <si>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</si>
  <si>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</si>
  <si>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</si>
  <si>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</si>
  <si>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</si>
  <si>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</si>
  <si>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</si>
  <si>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</si>
  <si>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</si>
  <si>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</si>
  <si>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</si>
  <si>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</si>
  <si>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</si>
  <si>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</si>
  <si>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</si>
  <si>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</si>
  <si>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</si>
  <si>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</si>
  <si>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</si>
  <si>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</si>
  <si>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</si>
  <si>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</si>
  <si>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</si>
  <si>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</si>
  <si>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</si>
  <si>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</si>
  <si>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</si>
  <si>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</si>
  <si>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</si>
  <si>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</si>
  <si>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</si>
  <si>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</si>
  <si>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</si>
  <si>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</si>
  <si>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</si>
  <si>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</si>
  <si>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</si>
  <si>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</si>
  <si>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</si>
  <si>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</si>
  <si>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</si>
  <si>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</si>
  <si>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</si>
  <si>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</si>
  <si>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</si>
  <si>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</si>
  <si>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</si>
  <si>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</si>
  <si>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</si>
  <si>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</si>
  <si>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</si>
  <si>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</si>
  <si>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</si>
  <si>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</si>
  <si>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</si>
  <si>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</si>
  <si>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</si>
  <si>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</si>
  <si>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</si>
  <si>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</si>
  <si>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</si>
  <si>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</si>
  <si>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</si>
  <si>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</si>
  <si>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</si>
  <si>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</si>
  <si>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</si>
  <si>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</si>
  <si>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</si>
  <si>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</si>
  <si>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</si>
  <si>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</si>
  <si>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</si>
  <si>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</si>
  <si>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</si>
  <si>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</si>
  <si>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</si>
  <si>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</si>
  <si>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</si>
  <si>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</si>
  <si>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</si>
  <si>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</si>
  <si>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</si>
  <si>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</si>
  <si>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</si>
  <si>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</si>
  <si>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</si>
  <si>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</si>
  <si>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</si>
  <si>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</si>
  <si>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</si>
  <si>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</si>
  <si>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</si>
  <si>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</si>
  <si>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</si>
  <si>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</si>
  <si>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</si>
  <si>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</si>
  <si>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</si>
  <si>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</si>
  <si>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</si>
  <si>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</si>
  <si>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</si>
  <si>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</si>
  <si>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</si>
  <si>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</si>
  <si>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</si>
  <si>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</si>
  <si>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</si>
  <si>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</si>
  <si>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</si>
  <si>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</si>
  <si>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</si>
  <si>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</si>
  <si>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</si>
  <si>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</si>
  <si>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</si>
  <si>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</si>
  <si>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</si>
  <si>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</si>
  <si>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</si>
  <si>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</si>
  <si>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</si>
  <si>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</si>
  <si>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</si>
  <si>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</si>
  <si>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</si>
  <si>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</si>
  <si>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</si>
  <si>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</si>
  <si>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</si>
  <si>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</si>
  <si>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</si>
  <si>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</si>
  <si>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</si>
  <si>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</si>
  <si>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</si>
  <si>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</si>
  <si>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</si>
  <si>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</si>
  <si>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</si>
  <si>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</si>
  <si>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</si>
  <si>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</si>
  <si>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</si>
  <si>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</si>
  <si>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</si>
  <si>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</si>
  <si>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</si>
  <si>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</si>
  <si>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</si>
  <si>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</si>
  <si>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</si>
  <si>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</si>
  <si>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</si>
  <si>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</si>
  <si>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</si>
  <si>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</si>
  <si>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</si>
  <si>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</si>
  <si>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</si>
  <si>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</si>
  <si>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</si>
  <si>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</si>
  <si>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</si>
  <si>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</si>
  <si>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</si>
  <si>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</si>
  <si>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</si>
  <si>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</si>
  <si>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</si>
  <si>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</si>
  <si>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</si>
  <si>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</si>
  <si>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</si>
  <si>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</si>
  <si>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</si>
  <si>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</si>
  <si>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</si>
  <si>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</si>
  <si>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</si>
  <si>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</si>
  <si>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</si>
  <si>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</si>
  <si>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</si>
  <si>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</si>
  <si>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</si>
  <si>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</si>
  <si>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</si>
  <si>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</si>
  <si>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</si>
  <si>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</si>
  <si>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</si>
  <si>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</si>
  <si>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</si>
  <si>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</si>
  <si>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</si>
  <si>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</si>
  <si>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</si>
  <si>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</si>
  <si>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</si>
  <si>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</si>
  <si>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</si>
  <si>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</si>
  <si>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</si>
  <si>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</si>
  <si>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</si>
  <si>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</si>
  <si>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</si>
  <si>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</si>
  <si>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</si>
  <si>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</si>
  <si>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</si>
  <si>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</si>
  <si>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</si>
  <si>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</si>
  <si>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</si>
  <si>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</si>
  <si>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</si>
  <si>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</si>
  <si>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</si>
  <si>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</si>
  <si>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</si>
  <si>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</si>
  <si>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</si>
  <si>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</si>
  <si>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</si>
  <si>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</si>
  <si>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</si>
  <si>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</si>
  <si>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</si>
  <si>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</si>
  <si>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</si>
  <si>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</si>
  <si>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</si>
  <si>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</si>
  <si>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</si>
  <si>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</si>
  <si>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</si>
  <si>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</si>
  <si>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</si>
  <si>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</si>
  <si>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</si>
  <si>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</si>
  <si>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</si>
  <si>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</si>
  <si>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</si>
  <si>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</si>
  <si>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</si>
  <si>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</si>
  <si>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</si>
  <si>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</si>
  <si>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</si>
  <si>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</si>
  <si>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</si>
  <si>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</si>
  <si>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</si>
  <si>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</si>
  <si>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</si>
  <si>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</si>
  <si>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</si>
  <si>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</si>
  <si>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</si>
  <si>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</si>
  <si>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</si>
  <si>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</si>
  <si>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</si>
  <si>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</si>
  <si>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</si>
  <si>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</si>
  <si>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</si>
  <si>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</si>
  <si>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</si>
  <si>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</si>
  <si>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</si>
  <si>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</si>
  <si>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</si>
  <si>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</si>
  <si>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</si>
  <si>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</si>
  <si>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</si>
  <si>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</si>
  <si>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</si>
  <si>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</si>
  <si>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</si>
  <si>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</si>
  <si>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</si>
  <si>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</si>
  <si>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</si>
  <si>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</si>
  <si>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</si>
  <si>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</si>
  <si>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</si>
  <si>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</si>
  <si>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</si>
  <si>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</si>
  <si>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</si>
  <si>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</si>
  <si>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</si>
  <si>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</si>
  <si>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</si>
  <si>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</si>
  <si>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</si>
  <si>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</si>
  <si>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</si>
  <si>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</si>
  <si>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</si>
  <si>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</si>
  <si>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</si>
  <si>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</si>
  <si>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</si>
  <si>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</si>
  <si>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</si>
  <si>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</si>
  <si>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</si>
  <si>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</si>
  <si>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</si>
  <si>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</si>
  <si>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</si>
  <si>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</si>
  <si>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</si>
  <si>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</si>
  <si>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</si>
  <si>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</si>
  <si>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</si>
  <si>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</si>
  <si>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</si>
  <si>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</si>
  <si>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</si>
  <si>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</si>
  <si>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</si>
  <si>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</si>
  <si>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</si>
  <si>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</si>
  <si>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</si>
  <si>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</si>
  <si>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</si>
  <si>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</si>
  <si>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</si>
  <si>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</si>
  <si>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</si>
  <si>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</si>
  <si>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</si>
  <si>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</si>
  <si>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</si>
  <si>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</si>
  <si>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</si>
  <si>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</si>
  <si>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</si>
  <si>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</si>
  <si>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</si>
  <si>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</si>
  <si>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</si>
  <si>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</si>
  <si>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</si>
  <si>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</si>
  <si>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</si>
  <si>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</si>
  <si>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</si>
  <si>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</si>
  <si>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</si>
  <si>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</si>
  <si>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</si>
  <si>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</si>
  <si>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</si>
  <si>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</si>
  <si>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</si>
  <si>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</si>
  <si>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</si>
  <si>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</si>
  <si>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</si>
  <si>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</si>
  <si>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</si>
  <si>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</si>
  <si>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</si>
  <si>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</si>
  <si>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</si>
  <si>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</si>
  <si>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</si>
  <si>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</si>
  <si>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</si>
  <si>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</si>
  <si>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</si>
  <si>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</si>
  <si>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</si>
  <si>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</si>
  <si>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</si>
  <si>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</si>
  <si>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</si>
  <si>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</si>
  <si>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</si>
  <si>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</si>
  <si>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</si>
  <si>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</si>
  <si>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</si>
  <si>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</si>
  <si>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</si>
  <si>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</si>
  <si>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</si>
  <si>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</si>
  <si>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</si>
  <si>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</si>
  <si>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</si>
  <si>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</si>
  <si>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</si>
  <si>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</si>
  <si>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</si>
  <si>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</si>
  <si>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</si>
  <si>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</si>
  <si>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</si>
  <si>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</si>
  <si>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</si>
  <si>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</si>
  <si>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</si>
  <si>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</si>
  <si>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</si>
  <si>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</si>
  <si>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</si>
  <si>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</si>
  <si>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</si>
  <si>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</si>
  <si>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</si>
  <si>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</si>
  <si>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</si>
  <si>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</si>
  <si>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</si>
  <si>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</si>
  <si>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</si>
  <si>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</si>
  <si>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</si>
  <si>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</si>
  <si>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</si>
  <si>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</si>
  <si>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</si>
  <si>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</si>
  <si>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</si>
  <si>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</si>
  <si>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</si>
  <si>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</si>
  <si>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</si>
  <si>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</si>
  <si>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</si>
  <si>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</si>
  <si>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</si>
  <si>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</si>
  <si>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</si>
  <si>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</si>
  <si>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</si>
  <si>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</si>
  <si>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</si>
  <si>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</si>
  <si>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</si>
  <si>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</si>
  <si>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</si>
  <si>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</si>
  <si>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</si>
  <si>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</si>
  <si>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</si>
  <si>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</si>
  <si>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</si>
  <si>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</si>
  <si>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</si>
  <si>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</si>
  <si>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</si>
  <si>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</si>
  <si>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</si>
  <si>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</si>
  <si>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PCM-20251201-00001300</t>
  </si>
  <si>
    <t xml:space="preserve">site has access night issue located at USF area and team will check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</si>
  <si>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</si>
  <si>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</si>
  <si>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</si>
  <si>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</si>
  <si>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</si>
  <si>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</si>
  <si>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</si>
  <si>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</si>
  <si>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PCM-20251201-00000994</t>
  </si>
  <si>
    <t>Sceco NA at site and no parking available to connect PG , sceco complain registered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</si>
</sst>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4" totalsRowShown="0" headerRowDxfId="172" dataDxfId="171" headerRowBorderDxfId="169" tableBorderDxfId="170" totalsRowBorderDxfId="168">
  <autoFilter ref="A1:L21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0" totalsRowShown="0" headerRowDxfId="155" dataDxfId="154" headerRowBorderDxfId="152" tableBorderDxfId="153" totalsRowBorderDxfId="151">
  <autoFilter ref="A1:CJ6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9" totalsRowShown="0" headerRowDxfId="62" dataDxfId="61" headerRowBorderDxfId="59" tableBorderDxfId="60">
  <autoFilter ref="A1:L93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44" totalsRowShown="0" headerRowDxfId="46" dataDxfId="45" headerRowBorderDxfId="43" tableBorderDxfId="44" totalsRowBorderDxfId="42">
  <autoFilter ref="A1:L24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64" totalsRowShown="0" headerRowDxfId="29" dataDxfId="28" headerRowBorderDxfId="26" tableBorderDxfId="27">
  <autoFilter ref="A1:L6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67" totalsRowShown="0" headerRowDxfId="13" tableBorderDxfId="12">
  <autoFilter ref="A1:L467"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14"/>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329.78730740740866</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c r="B3" s="128" t="str">
        <f>IFERROR(VLOOKUP(D3,DB!A:K,11,0),"")</f>
        <v/>
      </c>
      <c r="C3" s="128"/>
      <c r="D3" s="56"/>
      <c r="E3" s="127"/>
      <c r="F3" s="126"/>
      <c r="G3" s="125">
        <f ca="1">IFERROR(NOW()-F3,"-")</f>
        <v>45992.735733333335</v>
      </c>
      <c r="H3" s="126"/>
      <c r="I3" s="128" t="str">
        <f>IFERROR(VLOOKUP(D3,DB!A:F,6,0),"")</f>
        <v/>
      </c>
      <c r="J3" s="128" t="str">
        <f>IFERROR(VLOOKUP(D3,DB!A:G,7,0),"")</f>
        <v/>
      </c>
      <c r="K3" s="124"/>
      <c r="L3" s="123" t="str">
        <f>IFERROR(VLOOKUP(D3,DB!A:I,9,0),"")</f>
        <v/>
      </c>
    </row>
    <row r="4" spans="1:15" s="61" customFormat="1" ht="15" customHeight="1">
      <c r="A4" s="129"/>
      <c r="B4" s="128" t="str">
        <f>IFERROR(VLOOKUP(D4,DB!A:K,11,0),"")</f>
        <v/>
      </c>
      <c r="C4" s="128"/>
      <c r="D4" s="56"/>
      <c r="E4" s="127"/>
      <c r="F4" s="126"/>
      <c r="G4" s="125">
        <f ca="1">IFERROR(NOW()-F4,"-")</f>
        <v>45992.735733333335</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45992.735733333335</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45992.735733333335</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45992.735733333335</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45992.735733333335</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45992.735733333335</v>
      </c>
      <c r="H9" s="126"/>
      <c r="I9" s="128" t="str">
        <f>IFERROR(VLOOKUP(D9,DB!A:F,6,0),"")</f>
        <v/>
      </c>
      <c r="J9" s="128" t="str">
        <f>IFERROR(VLOOKUP(D9,DB!A:G,7,0),"")</f>
        <v/>
      </c>
      <c r="K9" s="124"/>
      <c r="L9" s="123" t="str">
        <f>IFERROR(VLOOKUP(D9,DB!A:I,9,0),"")</f>
        <v/>
      </c>
    </row>
    <row r="10" spans="1:15" s="61" customFormat="1" ht="15" customHeight="1">
      <c r="A10" s="129"/>
      <c r="B10" s="128" t="str">
        <f>IFERROR(VLOOKUP(D10,DB!A:K,11,0),"")</f>
        <v/>
      </c>
      <c r="C10" s="128"/>
      <c r="D10" s="56"/>
      <c r="E10" s="127"/>
      <c r="F10" s="126"/>
      <c r="G10" s="125">
        <f ca="1">IFERROR(NOW()-F10,"-")</f>
        <v>45992.735733333335</v>
      </c>
      <c r="H10" s="126"/>
      <c r="I10" s="128" t="str">
        <f>IFERROR(VLOOKUP(D10,DB!A:F,6,0),"")</f>
        <v/>
      </c>
      <c r="J10" s="128" t="str">
        <f>IFERROR(VLOOKUP(D10,DB!A:G,7,0),"")</f>
        <v/>
      </c>
      <c r="K10" s="124"/>
      <c r="L10" s="123" t="str">
        <f>IFERROR(VLOOKUP(D10,DB!A:I,9,0),"")</f>
        <v/>
      </c>
    </row>
    <row r="11" spans="1:15" s="61" customFormat="1" ht="15" customHeight="1">
      <c r="A11" s="129"/>
      <c r="B11" s="128" t="str">
        <f>IFERROR(VLOOKUP(D11,DB!A:K,11,0),"")</f>
        <v/>
      </c>
      <c r="C11" s="128"/>
      <c r="D11" s="56"/>
      <c r="E11" s="127"/>
      <c r="F11" s="126"/>
      <c r="G11" s="125">
        <f ca="1">IFERROR(NOW()-F11,"-")</f>
        <v>45992.735733333335</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45992.735733333335</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45992.735733333335</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45992.735733333335</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45992.735733333335</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45992.735733333335</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45992.735733333335</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45992.735733333335</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45992.735733333335</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45992.735733333335</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45992.735733333335</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45992.735733333335</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45992.735733333335</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45992.735733333335</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45992.735733333335</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45992.735733333335</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45992.735733333335</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45992.735733333335</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45992.735733333335</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45992.735733333335</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45992.735733333335</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45992.735733333335</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45992.735733333335</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45992.735733333335</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45992.735733333335</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45992.735733333335</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45992.735733333335</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45992.735733333335</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45992.735733333335</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45992.735733333335</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45992.735733333335</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45992.735733333335</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45992.735733333335</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45992.735733333335</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45992.735733333335</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45992.735733333335</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45992.735733333335</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45992.735733333335</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45992.735733333335</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45992.735733333335</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45992.735733333335</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45992.735733333335</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45992.735733333335</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45992.735733333335</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45992.735733333335</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45992.735733333335</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45992.735733333335</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45992.735733333335</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45992.735733333335</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45992.735733333335</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45992.735733333335</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45992.735733333335</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45992.735733333335</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45992.735733333335</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45992.735733333335</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45992.735733333335</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45992.735733333335</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45992.735733333335</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45992.735733333335</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45992.735733333335</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45992.735733333335</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45992.735733333335</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45992.735733333335</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45992.735733333335</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45992.735733333335</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45992.735733333335</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45992.735733333335</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45992.735733333335</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45992.735733333335</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45992.735733333335</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45992.735733333335</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45992.735733333335</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45992.735733333335</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45992.735733333335</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45992.735733333335</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45992.735733333335</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45992.735733333335</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45992.735733333335</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45992.735733333335</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45992.735733333335</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45992.735733333335</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45992.735733333335</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45992.735733333335</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45992.735733333335</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45992.735733333335</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45992.735733333335</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45992.735733333335</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45992.735733333335</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45992.735733333335</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45992.735733333335</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45992.735733333335</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45992.735733333335</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45992.735733333335</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45992.735733333335</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45992.735733333335</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45992.735733333335</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45992.735733333335</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45992.735733333335</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45992.735733333335</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45992.735733333335</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45992.735733333335</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45992.735733333335</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45992.735733333335</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45992.735733333335</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45992.735733333335</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45992.735733333335</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45992.735733333335</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45992.735733333335</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45992.735733333335</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45992.735733333335</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45992.735733333335</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45992.735733333335</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45992.735733333335</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45992.735733333335</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45992.735733333335</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45992.735733333335</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45992.735733333335</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45992.735733333335</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45992.735733333335</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45992.735733333335</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45992.735733333335</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45992.735733333335</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45992.735733333335</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45992.735733333335</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45992.735733333335</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45992.735733333335</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45992.735733333335</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45992.735733333335</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45992.735733333335</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45992.735733333335</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45992.735733333335</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45992.735733333335</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45992.735733333335</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45992.735733333335</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45992.735733333335</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45992.735733333335</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45992.735733333335</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45992.735733333335</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45992.735733333335</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45992.735733333335</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45992.735733333335</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45992.735733333335</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45992.735733333335</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45992.735733333335</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45992.735733333335</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45992.735733333335</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45992.735733333335</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45992.735733333335</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45992.735733333335</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45992.735733333335</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45992.735733333335</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45992.735733333335</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45992.735733333335</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45992.735733333335</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45992.735733333335</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45992.735733333335</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45992.735733333335</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45992.735733333335</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45992.735733333335</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45992.735733333335</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45992.735733333335</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45992.735733333335</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45992.735733333335</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45992.735733333335</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45992.735733333335</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45992.735733333335</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45992.735733333335</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45992.735733333335</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45992.735733333335</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45992.735733333335</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45992.735733333335</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45992.735733333335</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45992.735733333335</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45992.735733333335</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45992.735733333335</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45992.735733333335</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45992.735733333335</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45992.735733333335</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45992.735733333335</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45992.735733333335</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45992.735733333335</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45992.735733333335</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45992.735733333335</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45992.735733333335</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45992.735733333335</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45992.735733333335</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45992.735733333335</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45992.735733333335</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45992.735733333335</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45992.735733333335</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45992.735733333335</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45992.735733333335</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45992.735733333335</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45992.735733333335</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45992.735733333335</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45992.735733333335</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45992.735733333335</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45992.735733333335</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45992.735733333335</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45992.735733333335</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45992.735733333335</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45992.735733333335</v>
      </c>
      <c r="H212" s="126"/>
      <c r="I212" s="128" t="str">
        <f>IFERROR(VLOOKUP(D212,DB!A:F,6,0),"")</f>
        <v/>
      </c>
      <c r="J212" s="128" t="str">
        <f>IFERROR(VLOOKUP(D212,DB!A:G,7,0),"")</f>
        <v/>
      </c>
      <c r="K212" s="124"/>
      <c r="L212" s="123" t="str">
        <f>IFERROR(VLOOKUP(D212,DB!A:I,9,0),"")</f>
        <v/>
      </c>
    </row>
    <row r="213" spans="1:12" ht="15" customHeight="1">
      <c r="A213" s="129"/>
      <c r="B213" s="128" t="str">
        <f>IFERROR(VLOOKUP(D213,DB!A:K,11,0),"")</f>
        <v/>
      </c>
      <c r="C213" s="128"/>
      <c r="D213" s="56"/>
      <c r="E213" s="127"/>
      <c r="F213" s="126"/>
      <c r="G213" s="125">
        <f ca="1">IFERROR(NOW()-F213,"-")</f>
        <v>45992.735733333335</v>
      </c>
      <c r="H213" s="126"/>
      <c r="I213" s="128" t="str">
        <f>IFERROR(VLOOKUP(D213,DB!A:F,6,0),"")</f>
        <v/>
      </c>
      <c r="J213" s="128" t="str">
        <f>IFERROR(VLOOKUP(D213,DB!A:G,7,0),"")</f>
        <v/>
      </c>
      <c r="K213" s="124"/>
      <c r="L213" s="123" t="str">
        <f>IFERROR(VLOOKUP(D213,DB!A:I,9,0),"")</f>
        <v/>
      </c>
    </row>
    <row r="214" spans="1:12" ht="15" customHeight="1">
      <c r="A214" s="129"/>
      <c r="B214" s="128" t="str">
        <f>IFERROR(VLOOKUP(D214,DB!A:K,11,0),"")</f>
        <v/>
      </c>
      <c r="C214" s="128"/>
      <c r="D214" s="56"/>
      <c r="E214" s="127"/>
      <c r="F214" s="126"/>
      <c r="G214" s="125">
        <f ca="1">IFERROR(NOW()-F214,"-")</f>
        <v>45992.735733333335</v>
      </c>
      <c r="H214" s="126"/>
      <c r="I214" s="128" t="str">
        <f>IFERROR(VLOOKUP(D214,DB!A:F,6,0),"")</f>
        <v/>
      </c>
      <c r="J214" s="128" t="str">
        <f>IFERROR(VLOOKUP(D214,DB!A:G,7,0),"")</f>
        <v/>
      </c>
      <c r="K214" s="124"/>
      <c r="L214" s="123" t="str">
        <f>IFERROR(VLOOKUP(D214,DB!A:I,9,0),"")</f>
        <v/>
      </c>
    </row>
  </sheetData>
  <customSheetViews>
    <customSheetView guid="{F6042A99-DD27-4453-835D-0834D95730CC}" filter="1" showAutoFilter="1">
      <pageMargins left="0" right="0" top="0" bottom="0" header="0" footer="0"/>
      <autoFilter ref="B1:M1" xr:uid="{ADDBE693-7070-4159-BA3F-FBB2C69F89CD}"/>
    </customSheetView>
  </customSheetViews>
  <dataValidations count="2">
    <dataValidation allowBlank="1" showInputMessage="1" showErrorMessage="1" sqref="E1" xr:uid="{5DBA255D-CDD9-49FB-AD3C-AF70AB4EE696}"/>
    <dataValidation type="list" allowBlank="1" showInputMessage="1" showErrorMessage="1" sqref="E2:E21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0"/>
  <sheetViews>
    <sheetView workbookViewId="0">
      <selection activeCell="K5" sqref="K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167.73589537037333</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8.3483143518533325</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45992.735733333335</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45992.735733333335</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45992.735733333335</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45992.735733333335</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45992.735733333335</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45992.735733333335</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45992.735733333335</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45992.735733333335</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45992.735733333335</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45992.735733333335</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45992.735733333335</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45992.735733333335</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45992.735733333335</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45992.735733333335</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45992.735733333335</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45992.735733333335</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45992.735733333335</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45992.735733333335</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45992.735733333335</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45992.735733333335</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45992.735733333335</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45992.735733333335</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45992.735733333335</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45992.735733333335</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45992.735733333335</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45992.735733333335</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45992.735733333335</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45992.735733333335</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45992.735733333335</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45992.735733333335</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45992.735733333335</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45992.735733333335</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45992.735733333335</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45992.735733333335</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45992.735733333335</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45992.735733333335</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45992.735733333335</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45992.735733333335</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45992.735733333335</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45992.735733333335</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45992.735733333335</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45992.735733333335</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45992.735733333335</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45992.735733333335</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45992.735733333335</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45992.735733333335</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45992.735733333335</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45992.735733333335</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45992.735733333335</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45992.735733333335</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45992.735733333335</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45992.735733333335</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45992.735733333335</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45992.735733333335</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45992.735733333335</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45992.735733333335</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sheetData>
  <dataValidations count="2">
    <dataValidation allowBlank="1" showInputMessage="1" showErrorMessage="1" sqref="E1" xr:uid="{4D935161-CDD3-4592-B877-3FB59C99E142}"/>
    <dataValidation type="list" allowBlank="1" showInputMessage="1" showErrorMessage="1" sqref="E3:E6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9"/>
  <sheetViews>
    <sheetView workbookViewId="0">
      <selection activeCell="K3" sqref="K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58"/>
      <c r="E2" s="18"/>
      <c r="F2" s="20"/>
      <c r="G2" s="21">
        <f t="shared" ref="G2:G28" ca="1" si="0">IFERROR(NOW()-F2,"-")</f>
        <v>45992.735733333335</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45992.735733333335</v>
      </c>
      <c r="H3" s="22"/>
      <c r="I3" s="19" t="str">
        <f>IFERROR(VLOOKUP(D3,DB!A:F,6,0),"")</f>
        <v/>
      </c>
      <c r="J3" s="18" t="str">
        <f>IFERROR(VLOOKUP(D3,DB!A:G,7,0),"")</f>
        <v/>
      </c>
      <c r="K3" s="42"/>
      <c r="L3" s="23" t="str">
        <f>IFERROR(VLOOKUP(D3,DB!A:I,9,0),"")</f>
        <v/>
      </c>
    </row>
    <row r="4" spans="1:13" ht="15" customHeight="1">
      <c r="A4" s="19"/>
      <c r="B4" s="58" t="str">
        <f>IFERROR(VLOOKUP(D4,DB!A:K,11,0),"")</f>
        <v/>
      </c>
      <c r="C4" s="18"/>
      <c r="D4" s="153"/>
      <c r="E4" s="18"/>
      <c r="F4" s="20"/>
      <c r="G4" s="21">
        <f t="shared" ca="1" si="0"/>
        <v>45992.735733333335</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45992.735733333335</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45992.735733333335</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45992.735733333335</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45992.735733333335</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45992.735733333335</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45992.735733333335</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45992.735733333335</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45992.735733333335</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45992.735733333335</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45992.735733333335</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45992.735733333335</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45992.735733333335</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45992.735733333335</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45992.735733333335</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45992.735733333335</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45992.735733333335</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45992.735733333335</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45992.735733333335</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45992.735733333335</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45992.735733333335</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45992.735733333335</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45992.735733333335</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45992.735733333335</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45992.735733333335</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ref="G29:G92" ca="1" si="1">IFERROR(NOW()-F29,"-")</f>
        <v>45992.735733333335</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45992.735733333335</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45992.735733333335</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45992.735733333335</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45992.735733333335</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45992.735733333335</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45992.735733333335</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45992.735733333335</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45992.735733333335</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45992.735733333335</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45992.735733333335</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45992.735733333335</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45992.735733333335</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45992.735733333335</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45992.735733333335</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45992.735733333335</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45992.735733333335</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45992.735733333335</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45992.735733333335</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45992.735733333335</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45992.735733333335</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45992.735733333335</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45992.735733333335</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45992.735733333335</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45992.735733333335</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45992.735733333335</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45992.735733333335</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45992.735733333335</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45992.735733333335</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45992.735733333335</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45992.735733333335</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45992.735733333335</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45992.735733333335</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45992.735733333335</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45992.735733333335</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45992.735733333335</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45992.735733333335</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45992.735733333335</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45992.735733333335</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45992.735733333335</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45992.735733333335</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45992.735733333335</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45992.735733333335</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45992.735733333335</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45992.735733333335</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45992.735733333335</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45992.735733333335</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45992.735733333335</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45992.735733333335</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45992.735733333335</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45992.735733333335</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45992.735733333335</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45992.735733333335</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45992.735733333335</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45992.735733333335</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45992.735733333335</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45992.735733333335</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45992.735733333335</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45992.735733333335</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45992.735733333335</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45992.735733333335</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45992.735733333335</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45992.735733333335</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45992.735733333335</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ref="G93:G156" ca="1" si="2">IFERROR(NOW()-F93,"-")</f>
        <v>45992.735733333335</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45992.735733333335</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45992.735733333335</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45992.735733333335</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45992.735733333335</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45992.735733333335</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45992.735733333335</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45992.735733333335</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45992.735733333335</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45992.735733333335</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45992.735733333335</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45992.735733333335</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45992.735733333335</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45992.735733333335</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45992.735733333335</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45992.735733333335</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45992.735733333335</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45992.735733333335</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45992.735733333335</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45992.735733333335</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45992.735733333335</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45992.735733333335</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45992.735733333335</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45992.735733333335</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45992.735733333335</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45992.735733333335</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45992.735733333335</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45992.735733333335</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45992.735733333335</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45992.735733333335</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45992.735733333335</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45992.735733333335</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45992.735733333335</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45992.735733333335</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45992.735733333335</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45992.735733333335</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45992.735733333335</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45992.735733333335</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45992.735733333335</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45992.735733333335</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45992.735733333335</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45992.735733333335</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45992.735733333335</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45992.735733333335</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45992.735733333335</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45992.735733333335</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45992.735733333335</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45992.735733333335</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45992.735733333335</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45992.735733333335</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45992.735733333335</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45992.735733333335</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45992.735733333335</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45992.735733333335</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45992.735733333335</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45992.735733333335</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45992.735733333335</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45992.735733333335</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45992.735733333335</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45992.735733333335</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45992.735733333335</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45992.735733333335</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45992.735733333335</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45992.735733333335</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ref="G157:G220" ca="1" si="3">IFERROR(NOW()-F157,"-")</f>
        <v>45992.735733333335</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45992.735733333335</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45992.735733333335</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45992.735733333335</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45992.735733333335</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45992.735733333335</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45992.735733333335</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45992.735733333335</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45992.735733333335</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45992.735733333335</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45992.735733333335</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45992.735733333335</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45992.735733333335</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45992.735733333335</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45992.735733333335</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45992.735733333335</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45992.735733333335</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45992.735733333335</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45992.735733333335</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45992.735733333335</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45992.735733333335</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45992.735733333335</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45992.735733333335</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45992.735733333335</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45992.735733333335</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45992.735733333335</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45992.735733333335</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45992.735733333335</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45992.735733333335</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45992.735733333335</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45992.735733333335</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45992.735733333335</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45992.735733333335</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45992.735733333335</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45992.735733333335</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45992.735733333335</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45992.735733333335</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45992.735733333335</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45992.735733333335</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45992.735733333335</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45992.735733333335</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45992.735733333335</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45992.735733333335</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45992.735733333335</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45992.735733333335</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45992.735733333335</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45992.735733333335</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45992.735733333335</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45992.735733333335</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45992.735733333335</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45992.735733333335</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45992.735733333335</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45992.735733333335</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45992.735733333335</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45992.735733333335</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45992.735733333335</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45992.735733333335</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45992.735733333335</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45992.735733333335</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45992.735733333335</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45992.735733333335</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45992.735733333335</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45992.735733333335</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45992.735733333335</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ref="G221:G284" ca="1" si="4">IFERROR(NOW()-F221,"-")</f>
        <v>45992.735733333335</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45992.735733333335</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45992.735733333335</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45992.735733333335</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45992.735733333335</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45992.735733333335</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45992.735733333335</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45992.735733333335</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45992.735733333335</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45992.735733333335</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45992.735733333335</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45992.735733333335</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45992.735733333335</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45992.735733333335</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45992.735733333335</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45992.735733333335</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45992.735733333335</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45992.735733333335</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45992.735733333335</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45992.735733333335</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45992.735733333335</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45992.735733333335</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45992.735733333335</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45992.735733333335</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45992.735733333335</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45992.735733333335</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45992.735733333335</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45992.735733333335</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45992.735733333335</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45992.735733333335</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45992.735733333335</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45992.735733333335</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45992.735733333335</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45992.735733333335</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45992.735733333335</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45992.735733333335</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45992.735733333335</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45992.735733333335</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45992.735733333335</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45992.735733333335</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45992.735733333335</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45992.735733333335</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45992.735733333335</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45992.735733333335</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45992.735733333335</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45992.735733333335</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45992.735733333335</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45992.735733333335</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45992.735733333335</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45992.735733333335</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45992.735733333335</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45992.735733333335</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45992.735733333335</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45992.735733333335</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45992.735733333335</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45992.735733333335</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45992.735733333335</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45992.735733333335</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45992.735733333335</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45992.735733333335</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45992.735733333335</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45992.735733333335</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45992.735733333335</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45992.735733333335</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ref="G285:G348" ca="1" si="5">IFERROR(NOW()-F285,"-")</f>
        <v>45992.735733333335</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45992.735733333335</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45992.735733333335</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45992.735733333335</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45992.735733333335</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45992.735733333335</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45992.735733333335</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45992.735733333335</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45992.735733333335</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45992.735733333335</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45992.735733333335</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45992.735733333335</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45992.735733333335</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45992.735733333335</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45992.735733333335</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45992.735733333335</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45992.735733333335</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45992.735733333335</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45992.735733333335</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45992.735733333335</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45992.735733333335</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45992.735733333335</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45992.735733333335</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45992.735733333335</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45992.735733333335</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45992.735733333335</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45992.735733333335</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45992.735733333335</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45992.735733333335</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45992.735733333335</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45992.735733333335</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45992.735733333335</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45992.735733333335</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45992.735733333335</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45992.735733333335</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45992.735733333335</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45992.735733333335</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45992.735733333335</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45992.735733333335</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45992.735733333335</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45992.735733333335</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45992.735733333335</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45992.735733333335</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45992.735733333335</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45992.735733333335</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45992.735733333335</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45992.735733333335</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45992.735733333335</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45992.735733333335</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45992.735733333335</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45992.735733333335</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45992.735733333335</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45992.735733333335</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45992.735733333335</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45992.735733333335</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45992.735733333335</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45992.735733333335</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45992.735733333335</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45992.735733333335</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45992.735733333335</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45992.735733333335</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45992.735733333335</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45992.735733333335</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45992.735733333335</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ref="G349:G412" ca="1" si="6">IFERROR(NOW()-F349,"-")</f>
        <v>45992.735733333335</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45992.735733333335</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45992.735733333335</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45992.735733333335</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45992.735733333335</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45992.735733333335</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45992.735733333335</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45992.735733333335</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45992.735733333335</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45992.735733333335</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45992.735733333335</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45992.735733333335</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45992.735733333335</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45992.735733333335</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45992.735733333335</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45992.735733333335</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45992.735733333335</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45992.735733333335</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45992.735733333335</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45992.735733333335</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45992.735733333335</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45992.735733333335</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45992.735733333335</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45992.735733333335</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45992.735733333335</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45992.735733333335</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45992.735733333335</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45992.735733333335</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45992.735733333335</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45992.735733333335</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45992.735733333335</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45992.735733333335</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45992.735733333335</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45992.735733333335</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45992.735733333335</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45992.735733333335</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45992.735733333335</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45992.735733333335</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45992.735733333335</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45992.735733333335</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45992.735733333335</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45992.735733333335</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45992.735733333335</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45992.735733333335</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45992.735733333335</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45992.735733333335</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45992.735733333335</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45992.735733333335</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45992.735733333335</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45992.735733333335</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45992.735733333335</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45992.735733333335</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45992.735733333335</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45992.735733333335</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45992.735733333335</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45992.735733333335</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45992.735733333335</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45992.735733333335</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45992.735733333335</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45992.735733333335</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45992.735733333335</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45992.735733333335</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45992.735733333335</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45992.735733333335</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ref="G413:G476" ca="1" si="7">IFERROR(NOW()-F413,"-")</f>
        <v>45992.735733333335</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45992.735733333335</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45992.735733333335</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45992.735733333335</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45992.735733333335</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45992.735733333335</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45992.735733333335</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45992.735733333335</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45992.735733333335</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45992.735733333335</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45992.735733333335</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45992.735733333335</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45992.735733333335</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45992.735733333335</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45992.735733333335</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45992.735733333335</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45992.735733333335</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45992.735733333335</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45992.735733333335</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45992.735733333335</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45992.735733333335</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45992.735733333335</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45992.735733333335</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45992.735733333335</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45992.735733333335</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45992.735733333335</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45992.735733333335</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45992.735733333335</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45992.735733333335</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45992.735733333335</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45992.735733333335</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45992.735733333335</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45992.735733333335</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45992.735733333335</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45992.735733333335</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45992.735733333335</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45992.735733333335</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45992.735733333335</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45992.735733333335</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45992.735733333335</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45992.735733333335</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45992.735733333335</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45992.735733333335</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45992.735733333335</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45992.735733333335</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45992.735733333335</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45992.735733333335</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45992.735733333335</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45992.735733333335</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45992.735733333335</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45992.735733333335</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45992.735733333335</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45992.735733333335</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45992.735733333335</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45992.735733333335</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45992.735733333335</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45992.735733333335</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45992.735733333335</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45992.735733333335</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45992.735733333335</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45992.735733333335</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45992.735733333335</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45992.735733333335</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45992.735733333335</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ref="G477:G540" ca="1" si="8">IFERROR(NOW()-F477,"-")</f>
        <v>45992.735733333335</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45992.735733333335</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45992.735733333335</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45992.735733333335</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45992.735733333335</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45992.735733333335</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45992.735733333335</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45992.735733333335</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45992.735733333335</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45992.735733333335</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45992.735733333335</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45992.735733333335</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45992.735733333335</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45992.735733333335</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45992.735733333335</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45992.735733333335</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45992.735733333335</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45992.735733333335</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45992.735733333335</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45992.735733333335</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45992.735733333335</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45992.735733333335</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45992.735733333335</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45992.735733333335</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45992.735733333335</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45992.735733333335</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45992.735733333335</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45992.735733333335</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45992.735733333335</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45992.735733333335</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45992.735733333335</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45992.735733333335</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45992.735733333335</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45992.735733333335</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45992.735733333335</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45992.735733333335</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45992.735733333335</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45992.735733333335</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45992.735733333335</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45992.735733333335</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45992.735733333335</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45992.735733333335</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45992.735733333335</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45992.735733333335</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45992.735733333335</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45992.735733333335</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45992.735733333335</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45992.735733333335</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45992.735733333335</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45992.735733333335</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45992.735733333335</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45992.735733333335</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45992.735733333335</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45992.735733333335</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45992.735733333335</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45992.735733333335</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45992.735733333335</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45992.735733333335</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45992.735733333335</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45992.735733333335</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45992.735733333335</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45992.735733333335</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45992.735733333335</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45992.735733333335</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ref="G541:G604" ca="1" si="9">IFERROR(NOW()-F541,"-")</f>
        <v>45992.735733333335</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45992.735733333335</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45992.735733333335</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45992.735733333335</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45992.735733333335</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45992.735733333335</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45992.735733333335</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45992.735733333335</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45992.735733333335</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45992.735733333335</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45992.735733333335</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45992.735733333335</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45992.735733333335</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45992.735733333335</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45992.735733333335</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45992.735733333335</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45992.735733333335</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45992.735733333335</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45992.735733333335</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45992.735733333335</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45992.735733333335</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45992.735733333335</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45992.735733333335</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45992.735733333335</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45992.735733333335</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45992.735733333335</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45992.735733333335</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45992.735733333335</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45992.735733333335</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45992.735733333335</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45992.735733333335</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45992.735733333335</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45992.735733333335</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45992.735733333335</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45992.735733333335</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45992.735733333335</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45992.735733333335</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45992.735733333335</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45992.735733333335</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45992.735733333335</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45992.735733333335</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45992.735733333335</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45992.735733333335</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45992.735733333335</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45992.735733333335</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45992.735733333335</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45992.735733333335</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45992.735733333335</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45992.735733333335</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45992.735733333335</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45992.735733333335</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45992.735733333335</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45992.735733333335</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45992.735733333335</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45992.735733333335</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45992.735733333335</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45992.735733333335</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45992.735733333335</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45992.735733333335</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45992.735733333335</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45992.735733333335</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45992.735733333335</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45992.735733333335</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45992.735733333335</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ref="G605:G668" ca="1" si="10">IFERROR(NOW()-F605,"-")</f>
        <v>45992.735733333335</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45992.735733333335</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45992.735733333335</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45992.735733333335</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45992.735733333335</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45992.735733333335</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45992.735733333335</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45992.735733333335</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45992.735733333335</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45992.735733333335</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45992.735733333335</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45992.735733333335</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45992.735733333335</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45992.735733333335</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45992.735733333335</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45992.735733333335</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45992.735733333335</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45992.735733333335</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45992.735733333335</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45992.735733333335</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45992.735733333335</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45992.735733333335</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45992.735733333335</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45992.735733333335</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45992.735733333335</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45992.735733333335</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45992.735733333335</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45992.735733333335</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45992.735733333335</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45992.735733333335</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45992.735733333335</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45992.735733333335</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45992.735733333335</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45992.735733333335</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45992.735733333335</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45992.735733333335</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45992.735733333335</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45992.735733333335</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45992.735733333335</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45992.735733333335</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45992.735733333335</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45992.735733333335</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45992.735733333335</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45992.735733333335</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45992.735733333335</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45992.735733333335</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45992.735733333335</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45992.735733333335</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45992.735733333335</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45992.735733333335</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45992.735733333335</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45992.735733333335</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45992.735733333335</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45992.735733333335</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45992.735733333335</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45992.735733333335</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45992.735733333335</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45992.735733333335</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45992.735733333335</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45992.735733333335</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45992.735733333335</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45992.735733333335</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45992.735733333335</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45992.735733333335</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ref="G669:G732" ca="1" si="11">IFERROR(NOW()-F669,"-")</f>
        <v>45992.735733333335</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45992.735733333335</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45992.735733333335</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45992.735733333335</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45992.735733333335</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45992.735733333335</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45992.735733333335</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45992.735733333335</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45992.735733333335</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45992.735733333335</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45992.735733333335</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45992.735733333335</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45992.735733333335</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45992.735733333335</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45992.735733333335</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45992.735733333335</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45992.735733333335</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45992.735733333335</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45992.735733333335</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45992.735733333335</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45992.735733333335</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45992.735733333335</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45992.735733333335</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45992.735733333335</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45992.735733333335</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45992.735733333335</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45992.735733333335</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45992.735733333335</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45992.735733333335</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45992.735733333335</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45992.735733333335</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45992.735733333335</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45992.735733333335</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45992.735733333335</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45992.735733333335</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45992.735733333335</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45992.735733333335</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45992.735733333335</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45992.735733333335</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45992.735733333335</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45992.735733333335</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45992.735733333335</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45992.735733333335</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45992.735733333335</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45992.735733333335</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45992.735733333335</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45992.735733333335</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45992.735733333335</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45992.735733333335</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45992.735733333335</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45992.735733333335</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45992.735733333335</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45992.735733333335</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45992.735733333335</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45992.735733333335</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45992.735733333335</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45992.735733333335</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45992.735733333335</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45992.735733333335</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45992.735733333335</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45992.735733333335</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45992.735733333335</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45992.735733333335</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45992.735733333335</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ref="G733:G796" ca="1" si="12">IFERROR(NOW()-F733,"-")</f>
        <v>45992.735733333335</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45992.735733333335</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45992.735733333335</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45992.735733333335</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45992.735733333335</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45992.735733333335</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45992.735733333335</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45992.735733333335</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45992.735733333335</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45992.735733333335</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45992.735733333335</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45992.735733333335</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45992.735733333335</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45992.735733333335</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45992.735733333335</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45992.735733333335</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45992.735733333335</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45992.735733333335</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45992.735733333335</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45992.735733333335</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45992.735733333335</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45992.735733333335</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45992.735733333335</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45992.735733333335</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45992.735733333335</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45992.735733333335</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45992.735733333335</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45992.735733333335</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45992.735733333335</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45992.735733333335</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45992.735733333335</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45992.735733333335</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45992.735733333335</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45992.735733333335</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45992.735733333335</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45992.735733333335</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45992.735733333335</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45992.735733333335</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45992.735733333335</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45992.735733333335</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45992.735733333335</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45992.735733333335</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45992.735733333335</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45992.735733333335</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45992.735733333335</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45992.735733333335</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45992.735733333335</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45992.735733333335</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45992.735733333335</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45992.735733333335</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45992.735733333335</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45992.735733333335</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45992.735733333335</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45992.735733333335</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45992.735733333335</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45992.735733333335</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45992.735733333335</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45992.735733333335</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45992.735733333335</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45992.735733333335</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45992.735733333335</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45992.735733333335</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45992.735733333335</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45992.735733333335</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ref="G797:G860" ca="1" si="13">IFERROR(NOW()-F797,"-")</f>
        <v>45992.735733333335</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45992.735733333335</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45992.735733333335</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45992.735733333335</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45992.735733333335</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45992.735733333335</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45992.735733333335</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45992.735733333335</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45992.735733333335</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45992.735733333335</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45992.735733333335</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45992.735733333335</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45992.735733333335</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45992.735733333335</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45992.735733333335</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45992.735733333335</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45992.735733333335</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45992.735733333335</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45992.735733333335</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45992.735733333335</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45992.735733333335</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45992.735733333335</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45992.735733333335</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45992.735733333335</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45992.735733333335</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45992.735733333335</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45992.735733333335</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45992.735733333335</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45992.735733333335</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45992.735733333335</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45992.735733333335</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45992.735733333335</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45992.735733333335</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45992.735733333335</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45992.735733333335</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45992.735733333335</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45992.735733333335</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45992.735733333335</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45992.735733333335</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45992.735733333335</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45992.735733333335</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45992.735733333335</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45992.735733333335</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45992.735733333335</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45992.735733333335</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45992.735733333335</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45992.735733333335</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45992.735733333335</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45992.735733333335</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45992.735733333335</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45992.735733333335</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45992.735733333335</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45992.735733333335</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45992.735733333335</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45992.735733333335</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45992.735733333335</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45992.735733333335</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45992.735733333335</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45992.735733333335</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45992.735733333335</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45992.735733333335</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45992.735733333335</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45992.735733333335</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45992.735733333335</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ref="G861:G924" ca="1" si="14">IFERROR(NOW()-F861,"-")</f>
        <v>45992.735733333335</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45992.735733333335</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45992.735733333335</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45992.735733333335</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45992.735733333335</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45992.735733333335</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45992.735733333335</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45992.735733333335</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45992.735733333335</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45992.735733333335</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45992.735733333335</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45992.735733333335</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45992.735733333335</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45992.735733333335</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45992.735733333335</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45992.735733333335</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45992.735733333335</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45992.735733333335</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45992.735733333335</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45992.735733333335</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45992.735733333335</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45992.735733333335</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45992.735733333335</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45992.735733333335</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45992.735733333335</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45992.735733333335</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45992.735733333335</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45992.735733333335</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45992.735733333335</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45992.735733333335</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45992.735733333335</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45992.735733333335</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45992.735733333335</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45992.735733333335</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45992.735733333335</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45992.735733333335</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45992.735733333335</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45992.735733333335</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45992.735733333335</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45992.735733333335</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45992.735733333335</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45992.735733333335</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45992.735733333335</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45992.735733333335</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45992.735733333335</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45992.735733333335</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45992.735733333335</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45992.735733333335</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45992.735733333335</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45992.735733333335</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45992.735733333335</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45992.735733333335</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45992.735733333335</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45992.735733333335</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45992.735733333335</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45992.735733333335</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45992.735733333335</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45992.735733333335</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45992.735733333335</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45992.735733333335</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45992.735733333335</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45992.735733333335</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45992.735733333335</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45992.735733333335</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ref="G925:G939" ca="1" si="15">IFERROR(NOW()-F925,"-")</f>
        <v>45992.735733333335</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45992.735733333335</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45992.735733333335</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45992.735733333335</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45992.735733333335</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45992.735733333335</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45992.735733333335</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45992.735733333335</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45992.735733333335</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45992.735733333335</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45992.735733333335</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45992.735733333335</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45992.735733333335</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45992.735733333335</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45992.735733333335</v>
      </c>
      <c r="H939" s="22"/>
      <c r="I939" s="19" t="str">
        <f>IFERROR(VLOOKUP(D939,DB!A:F,6,0),"")</f>
        <v/>
      </c>
      <c r="J939" s="18" t="str">
        <f>IFERROR(VLOOKUP(D939,DB!A:G,7,0),"")</f>
        <v/>
      </c>
      <c r="K939" s="42"/>
      <c r="L939" s="23" t="str">
        <f>IFERROR(VLOOKUP(D939,DB!A:I,9,0),"")</f>
        <v/>
      </c>
    </row>
  </sheetData>
  <dataValidations count="2">
    <dataValidation allowBlank="1" showInputMessage="1" showErrorMessage="1" sqref="E1" xr:uid="{5914219A-CB83-432D-936A-CC0CB6F3982A}"/>
    <dataValidation type="list" allowBlank="1" showInputMessage="1" showErrorMessage="1" sqref="E2:E93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44"/>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39192</v>
      </c>
      <c r="B2" s="88" t="str">
        <f>IFERROR(VLOOKUP(D2,DB!A:K,11,0),"")</f>
        <v>R4</v>
      </c>
      <c r="C2" s="90">
        <v>1</v>
      </c>
      <c r="D2" s="88" t="s">
        <v>35166</v>
      </c>
      <c r="E2" s="91" t="s">
        <v>39106</v>
      </c>
      <c r="F2" s="92">
        <v>45703.480717592596</v>
      </c>
      <c r="G2" s="93">
        <f ca="1">IFERROR(NOW()-F2,"")</f>
        <v>289.2550157407386</v>
      </c>
      <c r="H2" s="92">
        <v>45703.474768518521</v>
      </c>
      <c r="I2" s="92" t="str">
        <f>IFERROR(VLOOKUP(D2,DB!A:F,6,0),"")</f>
        <v>SCECO</v>
      </c>
      <c r="J2" s="92" t="str">
        <f>IFERROR(VLOOKUP(D2,DB!A:G,7,0),"")</f>
        <v>Dead</v>
      </c>
      <c r="K2" s="94" t="s">
        <v>39193</v>
      </c>
      <c r="L2" s="88" t="str">
        <f>IFERROR(VLOOKUP(D2,DB!A:I,9,0),"")</f>
        <v>Latis</v>
      </c>
    </row>
    <row r="3" spans="1:16" ht="15" customHeight="1">
      <c r="A3" s="110" t="s">
        <v>39194</v>
      </c>
      <c r="B3" s="88" t="str">
        <f>IFERROR(VLOOKUP(D3,DB!A:K,11,0),"")</f>
        <v>R4</v>
      </c>
      <c r="C3" s="90">
        <v>1</v>
      </c>
      <c r="D3" s="88" t="s">
        <v>35271</v>
      </c>
      <c r="E3" s="91" t="s">
        <v>39106</v>
      </c>
      <c r="F3" s="92">
        <v>45992.715254629627</v>
      </c>
      <c r="G3" s="93">
        <f t="shared" ref="G3:G6" ca="1" si="0">IFERROR(NOW()-F3,"")</f>
        <v>2.0478703707340173E-2</v>
      </c>
      <c r="H3" s="92">
        <v>45992.705231481479</v>
      </c>
      <c r="I3" s="110" t="str">
        <f>IFERROR(VLOOKUP(D3,DB!A:F,6,0),"")</f>
        <v>Generator-SG</v>
      </c>
      <c r="J3" s="110" t="str">
        <f>IFERROR(VLOOKUP(D3,DB!A:G,7,0),"")</f>
        <v>Dead</v>
      </c>
      <c r="K3" s="94" t="s">
        <v>39195</v>
      </c>
      <c r="L3" s="88" t="str">
        <f>IFERROR(VLOOKUP(D3,DB!A:I,9,0),"")</f>
        <v>Latis</v>
      </c>
    </row>
    <row r="4" spans="1:16" ht="15" customHeight="1">
      <c r="A4" s="110"/>
      <c r="B4" s="110"/>
      <c r="C4" s="90"/>
      <c r="D4" s="88"/>
      <c r="E4" s="91"/>
      <c r="F4" s="92"/>
      <c r="G4" s="93">
        <f t="shared" ca="1" si="0"/>
        <v>45992.735733333335</v>
      </c>
      <c r="H4" s="92"/>
      <c r="I4" s="110" t="str">
        <f>IFERROR(VLOOKUP(D4,DB!A:F,6,0),"")</f>
        <v/>
      </c>
      <c r="J4" s="110" t="str">
        <f>IFERROR(VLOOKUP(D4,DB!A:G,7,0),"")</f>
        <v/>
      </c>
      <c r="K4" s="94"/>
      <c r="L4" s="88" t="str">
        <f>IFERROR(VLOOKUP(D4,DB!A:I,9,0),"")</f>
        <v/>
      </c>
    </row>
    <row r="5" spans="1:16" ht="15" customHeight="1">
      <c r="A5" s="110"/>
      <c r="B5" s="110"/>
      <c r="C5" s="90"/>
      <c r="D5" s="88"/>
      <c r="E5" s="91"/>
      <c r="F5" s="92"/>
      <c r="G5" s="93">
        <f t="shared" ca="1" si="0"/>
        <v>45992.735733333335</v>
      </c>
      <c r="H5" s="92"/>
      <c r="I5" s="110" t="str">
        <f>IFERROR(VLOOKUP(D5,DB!A:F,6,0),"")</f>
        <v/>
      </c>
      <c r="J5" s="110" t="str">
        <f>IFERROR(VLOOKUP(D5,DB!A:G,7,0),"")</f>
        <v/>
      </c>
      <c r="K5" s="94"/>
      <c r="L5" s="88" t="str">
        <f>IFERROR(VLOOKUP(D5,DB!A:I,9,0),"")</f>
        <v/>
      </c>
    </row>
    <row r="6" spans="1:16" ht="15" customHeight="1">
      <c r="A6" s="110"/>
      <c r="B6" s="110"/>
      <c r="C6" s="90"/>
      <c r="D6" s="88"/>
      <c r="E6" s="91"/>
      <c r="F6" s="92"/>
      <c r="G6" s="93">
        <f t="shared" ca="1" si="0"/>
        <v>45992.735733333335</v>
      </c>
      <c r="H6" s="92"/>
      <c r="I6" s="110" t="str">
        <f>IFERROR(VLOOKUP(D6,DB!A:F,6,0),"")</f>
        <v/>
      </c>
      <c r="J6" s="110" t="str">
        <f>IFERROR(VLOOKUP(D6,DB!A:G,7,0),"")</f>
        <v/>
      </c>
      <c r="K6" s="94"/>
      <c r="L6" s="88" t="str">
        <f>IFERROR(VLOOKUP(D6,DB!A:I,9,0),"")</f>
        <v/>
      </c>
    </row>
    <row r="7" spans="1:16" ht="15" customHeight="1">
      <c r="A7" s="110"/>
      <c r="B7" s="110"/>
      <c r="C7" s="90"/>
      <c r="D7" s="88"/>
      <c r="E7" s="91"/>
      <c r="F7" s="92"/>
      <c r="G7" s="93">
        <f ca="1">IFERROR(NOW()-F7,"")</f>
        <v>45992.735733333335</v>
      </c>
      <c r="H7" s="92"/>
      <c r="I7" s="110" t="str">
        <f>IFERROR(VLOOKUP(D7,DB!A:F,6,0),"")</f>
        <v/>
      </c>
      <c r="J7" s="110" t="str">
        <f>IFERROR(VLOOKUP(D7,DB!A:G,7,0),"")</f>
        <v/>
      </c>
      <c r="K7" s="94"/>
      <c r="L7" s="88" t="str">
        <f>IFERROR(VLOOKUP(D7,DB!A:I,9,0),"")</f>
        <v/>
      </c>
    </row>
    <row r="8" spans="1:16" ht="15" customHeight="1">
      <c r="A8" s="110"/>
      <c r="B8" s="110"/>
      <c r="C8" s="90"/>
      <c r="D8" s="88"/>
      <c r="E8" s="91"/>
      <c r="F8" s="92"/>
      <c r="G8" s="93">
        <f t="shared" ref="G7:G70" ca="1" si="1">IFERROR(NOW()-F8,"")</f>
        <v>45992.735733333335</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1"/>
        <v>45992.735733333335</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1"/>
        <v>45992.735733333335</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1"/>
        <v>45992.735733333335</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1"/>
        <v>45992.735733333335</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1"/>
        <v>45992.735733333335</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1"/>
        <v>45992.735733333335</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1"/>
        <v>45992.735733333335</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1"/>
        <v>45992.735733333335</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1"/>
        <v>45992.735733333335</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1"/>
        <v>45992.735733333335</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1"/>
        <v>45992.735733333335</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1"/>
        <v>45992.735733333335</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1"/>
        <v>45992.735733333335</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1"/>
        <v>45992.735733333335</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45992.735733333335</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45992.735733333335</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45992.735733333335</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45992.735733333335</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45992.735733333335</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45992.735733333335</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45992.735733333335</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45992.735733333335</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45992.735733333335</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45992.735733333335</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45992.735733333335</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45992.735733333335</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45992.735733333335</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45992.735733333335</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45992.735733333335</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45992.735733333335</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45992.735733333335</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45992.735733333335</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45992.735733333335</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45992.735733333335</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45992.735733333335</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45992.735733333335</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45992.735733333335</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45992.735733333335</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45992.735733333335</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45992.735733333335</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45992.735733333335</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45992.735733333335</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45992.735733333335</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45992.735733333335</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45992.735733333335</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45992.735733333335</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45992.735733333335</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45992.735733333335</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45992.735733333335</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45992.735733333335</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45992.735733333335</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45992.735733333335</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45992.735733333335</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45992.735733333335</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45992.735733333335</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45992.735733333335</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45992.735733333335</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45992.735733333335</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45992.735733333335</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45992.735733333335</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45992.735733333335</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45992.735733333335</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ref="G71:G134" ca="1" si="2">IFERROR(NOW()-F71,"")</f>
        <v>45992.735733333335</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2"/>
        <v>45992.735733333335</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2"/>
        <v>45992.735733333335</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2"/>
        <v>45992.735733333335</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2"/>
        <v>45992.735733333335</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2"/>
        <v>45992.735733333335</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2"/>
        <v>45992.735733333335</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2"/>
        <v>45992.735733333335</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2"/>
        <v>45992.735733333335</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2"/>
        <v>45992.735733333335</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2"/>
        <v>45992.735733333335</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2"/>
        <v>45992.735733333335</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2"/>
        <v>45992.735733333335</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2"/>
        <v>45992.735733333335</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45992.735733333335</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45992.735733333335</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45992.735733333335</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45992.735733333335</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45992.735733333335</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45992.735733333335</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45992.735733333335</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45992.735733333335</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45992.735733333335</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45992.735733333335</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45992.735733333335</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45992.735733333335</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45992.735733333335</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45992.735733333335</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45992.735733333335</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45992.735733333335</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45992.735733333335</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45992.735733333335</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45992.735733333335</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45992.735733333335</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45992.735733333335</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45992.735733333335</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45992.735733333335</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45992.735733333335</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45992.735733333335</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45992.735733333335</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45992.735733333335</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45992.735733333335</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45992.735733333335</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45992.735733333335</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45992.735733333335</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45992.735733333335</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45992.735733333335</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45992.735733333335</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45992.735733333335</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45992.735733333335</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45992.735733333335</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45992.735733333335</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45992.735733333335</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45992.735733333335</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45992.735733333335</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45992.735733333335</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45992.735733333335</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45992.735733333335</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45992.735733333335</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45992.735733333335</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45992.735733333335</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45992.735733333335</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45992.735733333335</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45992.735733333335</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ref="G135:G198" ca="1" si="3">IFERROR(NOW()-F135,"")</f>
        <v>45992.735733333335</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3"/>
        <v>45992.735733333335</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3"/>
        <v>45992.735733333335</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3"/>
        <v>45992.735733333335</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3"/>
        <v>45992.735733333335</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3"/>
        <v>45992.735733333335</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3"/>
        <v>45992.735733333335</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3"/>
        <v>45992.735733333335</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3"/>
        <v>45992.735733333335</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3"/>
        <v>45992.735733333335</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3"/>
        <v>45992.735733333335</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3"/>
        <v>45992.735733333335</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3"/>
        <v>45992.735733333335</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3"/>
        <v>45992.735733333335</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45992.735733333335</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45992.735733333335</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45992.735733333335</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45992.735733333335</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45992.735733333335</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45992.735733333335</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45992.735733333335</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45992.735733333335</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45992.735733333335</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45992.735733333335</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45992.735733333335</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45992.735733333335</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45992.735733333335</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45992.735733333335</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45992.735733333335</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45992.735733333335</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45992.735733333335</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45992.735733333335</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45992.735733333335</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45992.735733333335</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45992.735733333335</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45992.735733333335</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45992.735733333335</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45992.735733333335</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45992.735733333335</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45992.735733333335</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45992.735733333335</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45992.735733333335</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45992.735733333335</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45992.735733333335</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45992.735733333335</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45992.735733333335</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45992.735733333335</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45992.735733333335</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45992.735733333335</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45992.735733333335</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45992.735733333335</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45992.735733333335</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45992.735733333335</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45992.735733333335</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45992.735733333335</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45992.735733333335</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45992.735733333335</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45992.735733333335</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45992.735733333335</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45992.735733333335</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45992.735733333335</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45992.735733333335</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45992.735733333335</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45992.735733333335</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ref="G199:G244" ca="1" si="4">IFERROR(NOW()-F199,"")</f>
        <v>45992.735733333335</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4"/>
        <v>45992.735733333335</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4"/>
        <v>45992.735733333335</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4"/>
        <v>45992.735733333335</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4"/>
        <v>45992.735733333335</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4"/>
        <v>45992.735733333335</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4"/>
        <v>45992.735733333335</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4"/>
        <v>45992.735733333335</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4"/>
        <v>45992.735733333335</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4"/>
        <v>45992.735733333335</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4"/>
        <v>45992.735733333335</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4"/>
        <v>45992.735733333335</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4"/>
        <v>45992.735733333335</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4"/>
        <v>45992.735733333335</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4"/>
        <v>45992.735733333335</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4"/>
        <v>45992.735733333335</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4"/>
        <v>45992.735733333335</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4"/>
        <v>45992.735733333335</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4"/>
        <v>45992.735733333335</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45992.735733333335</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45992.735733333335</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45992.735733333335</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45992.735733333335</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45992.735733333335</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45992.735733333335</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45992.735733333335</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45992.735733333335</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45992.735733333335</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45992.735733333335</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45992.735733333335</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45992.735733333335</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45992.735733333335</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45992.735733333335</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45992.735733333335</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45992.735733333335</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45992.735733333335</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45992.735733333335</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45992.735733333335</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45992.735733333335</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45992.735733333335</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45992.735733333335</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45992.735733333335</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45992.735733333335</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45992.735733333335</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45992.735733333335</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45992.735733333335</v>
      </c>
      <c r="H244" s="92"/>
      <c r="I244" s="110" t="str">
        <f>IFERROR(VLOOKUP(D244,DB!A:F,6,0),"")</f>
        <v/>
      </c>
      <c r="J244" s="110" t="str">
        <f>IFERROR(VLOOKUP(D244,DB!A:G,7,0),"")</f>
        <v/>
      </c>
      <c r="K244" s="94"/>
      <c r="L244" s="88" t="str">
        <f>IFERROR(VLOOKUP(D244,DB!A:I,9,0),"")</f>
        <v/>
      </c>
    </row>
  </sheetData>
  <dataValidations count="2">
    <dataValidation allowBlank="1" showInputMessage="1" showErrorMessage="1" sqref="E1" xr:uid="{A4F81451-56CC-4543-9497-104C4E44EE4B}"/>
    <dataValidation type="list" allowBlank="1" showInputMessage="1" showErrorMessage="1" sqref="E2:E24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4"/>
  <sheetViews>
    <sheetView workbookViewId="0">
      <selection activeCell="K9" sqref="K9"/>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39196</v>
      </c>
      <c r="B2" s="37" t="str">
        <f>IFERROR(VLOOKUP(D2,DB!A:K,11,0),"")</f>
        <v>R5</v>
      </c>
      <c r="C2" s="37">
        <v>3</v>
      </c>
      <c r="D2" s="103" t="s">
        <v>36085</v>
      </c>
      <c r="E2" s="37" t="s">
        <v>39106</v>
      </c>
      <c r="F2" s="38">
        <v>45891.832060185188</v>
      </c>
      <c r="G2" s="105">
        <f ca="1">IFERROR(NOW()-F2,"")</f>
        <v>100.90367314814648</v>
      </c>
      <c r="H2" s="38">
        <v>45891.790393518517</v>
      </c>
      <c r="I2" s="37" t="str">
        <f>IFERROR(VLOOKUP(D2,DB!A:F,6,0),"")</f>
        <v>Generator-SG</v>
      </c>
      <c r="J2" s="37" t="str">
        <f>IFERROR(VLOOKUP(D2,DB!A:G,7,0),"")</f>
        <v>Vandalized</v>
      </c>
      <c r="K2" s="37" t="s">
        <v>39197</v>
      </c>
      <c r="L2" s="37" t="str">
        <f>IFERROR(VLOOKUP(D2,DB!A:I,9,0),"")</f>
        <v>Latis</v>
      </c>
      <c r="M2" s="102"/>
    </row>
    <row r="3" spans="1:13" s="39" customFormat="1" ht="30.75">
      <c r="A3" s="37" t="s">
        <v>39198</v>
      </c>
      <c r="B3" s="37" t="str">
        <f>IFERROR(VLOOKUP(D3,DB!A:K,11,0),"")</f>
        <v>R5</v>
      </c>
      <c r="C3" s="37">
        <v>1</v>
      </c>
      <c r="D3" s="37" t="s">
        <v>33407</v>
      </c>
      <c r="E3" s="37" t="s">
        <v>39185</v>
      </c>
      <c r="F3" s="38">
        <v>45926.188877314817</v>
      </c>
      <c r="G3" s="105">
        <f t="shared" ref="G3" ca="1" si="0">IFERROR(NOW()-F3,"")</f>
        <v>66.546856018518156</v>
      </c>
      <c r="H3" s="38">
        <v>45926.158159722225</v>
      </c>
      <c r="I3" s="37" t="str">
        <f>IFERROR(VLOOKUP(D3,DB!A:F,6,0),"")</f>
        <v>SCECO</v>
      </c>
      <c r="J3" s="37" t="str">
        <f>IFERROR(VLOOKUP(D3,DB!A:G,7,0),"")</f>
        <v>Good</v>
      </c>
      <c r="K3" s="37" t="s">
        <v>39199</v>
      </c>
      <c r="L3" s="37" t="str">
        <f>IFERROR(VLOOKUP(D3,DB!A:I,9,0),"")</f>
        <v>Latis</v>
      </c>
      <c r="M3" s="102"/>
    </row>
    <row r="4" spans="1:13" s="39" customFormat="1" ht="39.75" customHeight="1">
      <c r="A4" s="106" t="s">
        <v>39200</v>
      </c>
      <c r="B4" s="106" t="str">
        <f>IFERROR(VLOOKUP(D4,DB!A:K,11,0),"")</f>
        <v>R5</v>
      </c>
      <c r="C4" s="106">
        <v>1</v>
      </c>
      <c r="D4" s="106" t="s">
        <v>34832</v>
      </c>
      <c r="E4" s="106" t="s">
        <v>39185</v>
      </c>
      <c r="F4" s="107">
        <v>45948.661111111112</v>
      </c>
      <c r="G4" s="108">
        <f t="shared" ref="G4" ca="1" si="1">IFERROR(NOW()-F4,"")</f>
        <v>44.074622222222388</v>
      </c>
      <c r="H4" s="107">
        <v>45948.661111111112</v>
      </c>
      <c r="I4" s="106" t="str">
        <f>IFERROR(VLOOKUP(D4,DB!A:F,6,0),"")</f>
        <v>SCECO</v>
      </c>
      <c r="J4" s="106" t="str">
        <f>IFERROR(VLOOKUP(D4,DB!A:G,7,0),"")</f>
        <v>Dead</v>
      </c>
      <c r="K4" s="106" t="s">
        <v>39201</v>
      </c>
      <c r="L4" s="106" t="str">
        <f>IFERROR(VLOOKUP(D4,DB!A:I,9,0),"")</f>
        <v>Latis</v>
      </c>
    </row>
    <row r="5" spans="1:13" s="39" customFormat="1" ht="30.75">
      <c r="A5" s="106" t="s">
        <v>39202</v>
      </c>
      <c r="B5" s="106" t="str">
        <f>IFERROR(VLOOKUP(D5,DB!A:K,11,0),"")</f>
        <v>R5</v>
      </c>
      <c r="C5" s="106">
        <v>1</v>
      </c>
      <c r="D5" s="106" t="s">
        <v>36592</v>
      </c>
      <c r="E5" s="106" t="s">
        <v>39106</v>
      </c>
      <c r="F5" s="107">
        <v>45981.373298611114</v>
      </c>
      <c r="G5" s="108">
        <f ca="1">IFERROR(NOW()-F5,"")</f>
        <v>11.362434722221224</v>
      </c>
      <c r="H5" s="136">
        <v>45981.360798611109</v>
      </c>
      <c r="I5" s="106" t="str">
        <f>IFERROR(VLOOKUP(D5,DB!A:F,6,0),"")</f>
        <v>SCECO</v>
      </c>
      <c r="J5" s="106" t="str">
        <f>IFERROR(VLOOKUP(D5,DB!A:G,7,0),"")</f>
        <v>Dead</v>
      </c>
      <c r="K5" s="106" t="s">
        <v>39203</v>
      </c>
      <c r="L5" s="106" t="str">
        <f>IFERROR(VLOOKUP(D5,DB!A:I,9,0),"")</f>
        <v>Latis</v>
      </c>
    </row>
    <row r="6" spans="1:13" ht="30.75">
      <c r="A6" s="37" t="s">
        <v>39204</v>
      </c>
      <c r="B6" s="37" t="str">
        <f>IFERROR(VLOOKUP(D6,DB!A:K,11,0),"")</f>
        <v>R5</v>
      </c>
      <c r="C6" s="37">
        <v>1</v>
      </c>
      <c r="D6" s="106" t="s">
        <v>32884</v>
      </c>
      <c r="E6" s="37" t="s">
        <v>39185</v>
      </c>
      <c r="F6" s="38">
        <v>45992.601261574076</v>
      </c>
      <c r="G6" s="105">
        <f ca="1">IFERROR(NOW()-F6,"")</f>
        <v>0.13447175925830379</v>
      </c>
      <c r="H6" s="38">
        <v>45992.595462962963</v>
      </c>
      <c r="I6" s="37" t="str">
        <f>IFERROR(VLOOKUP(D6,DB!A:F,6,0),"")</f>
        <v>SCECO</v>
      </c>
      <c r="J6" s="37" t="str">
        <f>IFERROR(VLOOKUP(D6,DB!A:G,7,0),"")</f>
        <v>Vandalized+Dead</v>
      </c>
      <c r="K6" s="37" t="s">
        <v>39205</v>
      </c>
      <c r="L6" s="37" t="str">
        <f>IFERROR(VLOOKUP(D6,DB!A:I,9,0),"")</f>
        <v>Latis</v>
      </c>
    </row>
    <row r="7" spans="1:13">
      <c r="A7" s="37"/>
      <c r="B7" s="37" t="str">
        <f>IFERROR(VLOOKUP(D7,DB!A:K,11,0),"")</f>
        <v/>
      </c>
      <c r="C7" s="37"/>
      <c r="D7" s="153"/>
      <c r="E7" s="37"/>
      <c r="F7" s="38"/>
      <c r="G7" s="105">
        <f ca="1">IFERROR(NOW()-F7,"")</f>
        <v>45992.735733333335</v>
      </c>
      <c r="H7" s="38"/>
      <c r="I7" s="37" t="str">
        <f>IFERROR(VLOOKUP(D7,DB!A:F,6,0),"")</f>
        <v/>
      </c>
      <c r="J7" s="37" t="str">
        <f>IFERROR(VLOOKUP(D7,DB!A:G,7,0),"")</f>
        <v/>
      </c>
      <c r="K7" s="37"/>
      <c r="L7" s="37" t="str">
        <f>IFERROR(VLOOKUP(D7,DB!A:I,9,0),"")</f>
        <v/>
      </c>
    </row>
    <row r="8" spans="1:13">
      <c r="A8" s="37"/>
      <c r="B8" s="37" t="str">
        <f>IFERROR(VLOOKUP(D8,DB!A:K,11,0),"")</f>
        <v/>
      </c>
      <c r="C8" s="37"/>
      <c r="D8" s="37"/>
      <c r="E8" s="37"/>
      <c r="F8" s="38"/>
      <c r="G8" s="105">
        <f ca="1">IFERROR(NOW()-F8,"")</f>
        <v>45992.735733333335</v>
      </c>
      <c r="H8" s="38"/>
      <c r="I8" s="37" t="str">
        <f>IFERROR(VLOOKUP(D8,DB!A:F,6,0),"")</f>
        <v/>
      </c>
      <c r="J8" s="37" t="str">
        <f>IFERROR(VLOOKUP(D8,DB!A:G,7,0),"")</f>
        <v/>
      </c>
      <c r="K8" s="37"/>
      <c r="L8" s="37" t="str">
        <f>IFERROR(VLOOKUP(D8,DB!A:I,9,0),"")</f>
        <v/>
      </c>
    </row>
    <row r="9" spans="1:13">
      <c r="A9" s="37"/>
      <c r="B9" s="37" t="str">
        <f>IFERROR(VLOOKUP(D9,DB!A:K,11,0),"")</f>
        <v/>
      </c>
      <c r="C9" s="37"/>
      <c r="D9" s="37"/>
      <c r="E9" s="37"/>
      <c r="F9" s="38"/>
      <c r="G9" s="105">
        <f ca="1">IFERROR(NOW()-F9,"")</f>
        <v>45992.735733333335</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05">
        <f ca="1">IFERROR(NOW()-F10,"")</f>
        <v>45992.735733333335</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05">
        <f ca="1">IFERROR(NOW()-F11,"")</f>
        <v>45992.735733333335</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45992.735733333335</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45992.735733333335</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45992.735733333335</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45992.735733333335</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45992.735733333335</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45992.735733333335</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45992.735733333335</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45992.735733333335</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45992.735733333335</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45992.735733333335</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45992.735733333335</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45992.735733333335</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45992.735733333335</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45992.735733333335</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45992.735733333335</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45992.735733333335</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45992.735733333335</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45992.735733333335</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45992.735733333335</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45992.735733333335</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45992.735733333335</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45992.735733333335</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45992.735733333335</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45992.735733333335</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ca="1">IFERROR(NOW()-F36,"")</f>
        <v>45992.735733333335</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ca="1">IFERROR(NOW()-F37,"")</f>
        <v>45992.735733333335</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ca="1">IFERROR(NOW()-F38,"")</f>
        <v>45992.735733333335</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ca="1">IFERROR(NOW()-F39,"")</f>
        <v>45992.735733333335</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ca="1">IFERROR(NOW()-F40,"")</f>
        <v>45992.735733333335</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ca="1">IFERROR(NOW()-F41,"")</f>
        <v>45992.735733333335</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ca="1">IFERROR(NOW()-F42,"")</f>
        <v>45992.735733333335</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ca="1">IFERROR(NOW()-F43,"")</f>
        <v>45992.735733333335</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ca="1">IFERROR(NOW()-F44,"")</f>
        <v>45992.735733333335</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ca="1">IFERROR(NOW()-F45,"")</f>
        <v>45992.735733333335</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ca="1">IFERROR(NOW()-F46,"")</f>
        <v>45992.735733333335</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ca="1">IFERROR(NOW()-F47,"")</f>
        <v>45992.735733333335</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ca="1">IFERROR(NOW()-F48,"")</f>
        <v>45992.735733333335</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ca="1">IFERROR(NOW()-F49,"")</f>
        <v>45992.735733333335</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ca="1">IFERROR(NOW()-F50,"")</f>
        <v>45992.735733333335</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ca="1">IFERROR(NOW()-F51,"")</f>
        <v>45992.735733333335</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ca="1">IFERROR(NOW()-F52,"")</f>
        <v>45992.735733333335</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ca="1">IFERROR(NOW()-F53,"")</f>
        <v>45992.735733333335</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ca="1">IFERROR(NOW()-F54,"")</f>
        <v>45992.735733333335</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ca="1">IFERROR(NOW()-F55,"")</f>
        <v>45992.735733333335</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ca="1">IFERROR(NOW()-F56,"")</f>
        <v>45992.735733333335</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ca="1">IFERROR(NOW()-F57,"")</f>
        <v>45992.735733333335</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ca="1">IFERROR(NOW()-F58,"")</f>
        <v>45992.735733333335</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ca="1">IFERROR(NOW()-F59,"")</f>
        <v>45992.735733333335</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5">
        <f ca="1">IFERROR(NOW()-F60,"")</f>
        <v>45992.735733333335</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5">
        <f ca="1">IFERROR(NOW()-F61,"")</f>
        <v>45992.735733333335</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5">
        <f ca="1">IFERROR(NOW()-F62,"")</f>
        <v>45992.735733333335</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5">
        <f ca="1">IFERROR(NOW()-F63,"")</f>
        <v>45992.735733333335</v>
      </c>
      <c r="H63" s="38"/>
      <c r="I63" s="37" t="str">
        <f>IFERROR(VLOOKUP(D63,DB!A:F,6,0),"")</f>
        <v/>
      </c>
      <c r="J63" s="37" t="str">
        <f>IFERROR(VLOOKUP(D63,DB!A:G,7,0),"")</f>
        <v/>
      </c>
      <c r="K63" s="37"/>
      <c r="L63" s="37" t="str">
        <f>IFERROR(VLOOKUP(D63,DB!A:I,9,0),"")</f>
        <v/>
      </c>
    </row>
    <row r="64" spans="1:12">
      <c r="A64" s="150"/>
      <c r="B64" s="150" t="str">
        <f>IFERROR(VLOOKUP(D64,DB!A:K,11,0),"")</f>
        <v/>
      </c>
      <c r="C64" s="150"/>
      <c r="D64" s="150"/>
      <c r="E64" s="150"/>
      <c r="F64" s="151"/>
      <c r="G64" s="152">
        <f ca="1">IFERROR(NOW()-F64,"")</f>
        <v>45992.735733333335</v>
      </c>
      <c r="H64" s="151"/>
      <c r="I64" s="150" t="str">
        <f>IFERROR(VLOOKUP(D64,DB!A:F,6,0),"")</f>
        <v/>
      </c>
      <c r="J64" s="150" t="str">
        <f>IFERROR(VLOOKUP(D64,DB!A:G,7,0),"")</f>
        <v/>
      </c>
      <c r="K64" s="150"/>
      <c r="L64" s="150" t="str">
        <f>IFERROR(VLOOKUP(D64,DB!A:I,9,0),"")</f>
        <v/>
      </c>
    </row>
  </sheetData>
  <dataValidations count="2">
    <dataValidation allowBlank="1" showInputMessage="1" showErrorMessage="1" sqref="E1" xr:uid="{920C6338-E771-4DAE-8C89-92A9093EA4DE}"/>
    <dataValidation type="list" allowBlank="1" showInputMessage="1" showErrorMessage="1" sqref="E2:E6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67"/>
  <sheetViews>
    <sheetView tabSelected="1"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42"/>
      <c r="F2" s="121"/>
      <c r="G2" s="72">
        <f ca="1">IFERROR(NOW()-F2,"-")</f>
        <v>45992.735733333335</v>
      </c>
      <c r="H2" s="121"/>
      <c r="I2" s="119" t="str">
        <f>IFERROR(VLOOKUP(D2,DB!A:F,6,0),"")</f>
        <v/>
      </c>
      <c r="J2" s="119" t="str">
        <f>IFERROR(VLOOKUP(D2,DB!A:G,7,0),"")</f>
        <v/>
      </c>
      <c r="K2" s="122"/>
      <c r="L2" s="137" t="str">
        <f>IFERROR(VLOOKUP(D2,DB!A:I,9,0),"")</f>
        <v/>
      </c>
    </row>
    <row r="3" spans="1:16382" ht="31.5" customHeight="1">
      <c r="A3" s="118"/>
      <c r="B3" s="119" t="str">
        <f>IFERROR(VLOOKUP(D3,DB!A:K,11,0),"")</f>
        <v/>
      </c>
      <c r="C3" s="120"/>
      <c r="D3" s="119"/>
      <c r="E3" s="142"/>
      <c r="F3" s="121"/>
      <c r="G3" s="72">
        <f ca="1">IFERROR(NOW()-F3,"-")</f>
        <v>45992.735733333335</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42"/>
      <c r="F4" s="121"/>
      <c r="G4" s="72">
        <f ca="1">IFERROR(NOW()-F4,"-")</f>
        <v>45992.735733333335</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45992.735733333335</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45992.735733333335</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45992.735733333335</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45992.735733333335</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45992.735733333335</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45992.735733333335</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45992.735733333335</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45992.735733333335</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45992.735733333335</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45992.735733333335</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45992.735733333335</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45992.735733333335</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45992.735733333335</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45992.735733333335</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45992.735733333335</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45992.735733333335</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45992.735733333335</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45992.735733333335</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45992.735733333335</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45992.735733333335</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45992.735733333335</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45992.735733333335</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45992.735733333335</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45992.735733333335</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45992.735733333335</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45992.735733333335</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45992.735733333335</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45992.735733333335</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45992.735733333335</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45992.735733333335</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45992.735733333335</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45992.735733333335</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45992.735733333335</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45992.735733333335</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45992.735733333335</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45992.735733333335</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45992.735733333335</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45992.735733333335</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45992.735733333335</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45992.735733333335</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45992.735733333335</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45992.735733333335</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45992.735733333335</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45992.735733333335</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45992.735733333335</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45992.735733333335</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45992.735733333335</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45992.735733333335</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45992.735733333335</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45992.735733333335</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45992.735733333335</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45992.735733333335</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45992.735733333335</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45992.735733333335</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45992.735733333335</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45992.735733333335</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45992.735733333335</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45992.735733333335</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45992.735733333335</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45992.735733333335</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45992.735733333335</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45992.735733333335</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45992.735733333335</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45992.735733333335</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45992.735733333335</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45992.735733333335</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45992.735733333335</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45992.735733333335</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45992.735733333335</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45992.735733333335</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45992.735733333335</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45992.735733333335</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45992.735733333335</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45992.735733333335</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45992.735733333335</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45992.735733333335</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45992.735733333335</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45992.735733333335</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45992.735733333335</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45992.735733333335</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45992.735733333335</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45992.735733333335</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45992.735733333335</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45992.735733333335</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45992.735733333335</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45992.735733333335</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45992.735733333335</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45992.735733333335</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45992.735733333335</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45992.735733333335</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45992.735733333335</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45992.735733333335</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45992.735733333335</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45992.735733333335</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45992.735733333335</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45992.735733333335</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45992.735733333335</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45992.735733333335</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45992.735733333335</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45992.735733333335</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45992.735733333335</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45992.735733333335</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45992.735733333335</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45992.735733333335</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45992.735733333335</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45992.735733333335</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45992.735733333335</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45992.735733333335</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45992.735733333335</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45992.735733333335</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45992.735733333335</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45992.735733333335</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45992.735733333335</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45992.735733333335</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45992.735733333335</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45992.735733333335</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45992.735733333335</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45992.735733333335</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45992.735733333335</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45992.735733333335</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45992.735733333335</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45992.735733333335</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45992.735733333335</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45992.735733333335</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45992.735733333335</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45992.735733333335</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45992.735733333335</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45992.735733333335</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45992.735733333335</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45992.735733333335</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45992.735733333335</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45992.735733333335</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45992.735733333335</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45992.735733333335</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45992.735733333335</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45992.735733333335</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45992.735733333335</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45992.735733333335</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45992.735733333335</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45992.735733333335</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45992.735733333335</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45992.735733333335</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45992.735733333335</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45992.735733333335</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45992.735733333335</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45992.735733333335</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45992.735733333335</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45992.735733333335</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45992.735733333335</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45992.735733333335</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45992.735733333335</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45992.735733333335</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45992.735733333335</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45992.735733333335</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45992.735733333335</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45992.735733333335</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45992.735733333335</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45992.735733333335</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45992.735733333335</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45992.735733333335</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45992.735733333335</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45992.735733333335</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45992.735733333335</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45992.735733333335</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45992.735733333335</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45992.735733333335</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45992.735733333335</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45992.735733333335</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45992.735733333335</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45992.735733333335</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45992.735733333335</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45992.735733333335</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45992.735733333335</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45992.735733333335</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45992.735733333335</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45992.735733333335</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45992.735733333335</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45992.735733333335</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45992.735733333335</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45992.735733333335</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45992.735733333335</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45992.735733333335</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45992.735733333335</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45992.735733333335</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45992.735733333335</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45992.735733333335</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45992.735733333335</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45992.735733333335</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45992.735733333335</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45992.735733333335</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45992.735733333335</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45992.735733333335</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45992.735733333335</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45992.735733333335</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45992.735733333335</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45992.735733333335</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45992.735733333335</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45992.735733333335</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45992.735733333335</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45992.735733333335</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45992.735733333335</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45992.735733333335</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45992.735733333335</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45992.735733333335</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45992.735733333335</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45992.735733333335</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45992.735733333335</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45992.735733333335</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45992.735733333335</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45992.735733333335</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45992.735733333335</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45992.735733333335</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45992.735733333335</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45992.735733333335</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45992.735733333335</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45992.735733333335</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45992.735733333335</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45992.735733333335</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45992.735733333335</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45992.735733333335</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45992.735733333335</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45992.735733333335</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45992.735733333335</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45992.735733333335</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45992.735733333335</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45992.735733333335</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45992.735733333335</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45992.735733333335</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45992.735733333335</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45992.735733333335</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45992.735733333335</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45992.735733333335</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45992.735733333335</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45992.735733333335</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45992.735733333335</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45992.735733333335</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45992.735733333335</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45992.735733333335</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45992.735733333335</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45992.735733333335</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45992.735733333335</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45992.735733333335</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45992.735733333335</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45992.735733333335</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45992.735733333335</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45992.735733333335</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45992.735733333335</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45992.735733333335</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45992.735733333335</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45992.735733333335</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45992.735733333335</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45992.735733333335</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45992.735733333335</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45992.735733333335</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45992.735733333335</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45992.735733333335</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45992.735733333335</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45992.735733333335</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45992.735733333335</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45992.735733333335</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45992.735733333335</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45992.735733333335</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45992.735733333335</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45992.735733333335</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45992.735733333335</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45992.735733333335</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45992.735733333335</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45992.735733333335</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45992.735733333335</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45992.735733333335</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45992.735733333335</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45992.735733333335</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45992.735733333335</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45992.735733333335</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45992.735733333335</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45992.735733333335</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45992.735733333335</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45992.735733333335</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45992.735733333335</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45992.735733333335</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45992.735733333335</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45992.735733333335</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45992.735733333335</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45992.735733333335</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45992.735733333335</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45992.735733333335</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45992.735733333335</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45992.735733333335</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45992.735733333335</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45992.735733333335</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45992.735733333335</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45992.735733333335</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45992.735733333335</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45992.735733333335</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45992.735733333335</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45992.735733333335</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45992.735733333335</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45992.735733333335</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45992.735733333335</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45992.735733333335</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45992.735733333335</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45992.735733333335</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45992.735733333335</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45992.735733333335</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45992.735733333335</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45992.735733333335</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45992.735733333335</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45992.735733333335</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45992.735733333335</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45992.735733333335</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45992.735733333335</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45992.735733333335</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45992.735733333335</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45992.735733333335</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45992.735733333335</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45992.735733333335</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45992.735733333335</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45992.735733333335</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45992.735733333335</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45992.735733333335</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45992.735733333335</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45992.735733333335</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45992.735733333335</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45992.735733333335</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45992.735733333335</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45992.735733333335</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45992.735733333335</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45992.735733333335</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45992.735733333335</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45992.735733333335</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45992.735733333335</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45992.735733333335</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45992.735733333335</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45992.735733333335</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45992.735733333335</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45992.735733333335</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45992.735733333335</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45992.735733333335</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45992.735733333335</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45992.735733333335</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45992.735733333335</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45992.735733333335</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45992.735733333335</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45992.735733333335</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45992.735733333335</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45992.735733333335</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45992.735733333335</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45992.735733333335</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45992.735733333335</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45992.735733333335</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45992.735733333335</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45992.735733333335</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45992.735733333335</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45992.735733333335</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45992.735733333335</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45992.735733333335</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45992.735733333335</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45992.735733333335</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45992.735733333335</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45992.735733333335</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45992.735733333335</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45992.735733333335</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45992.735733333335</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45992.735733333335</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45992.735733333335</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45992.735733333335</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45992.735733333335</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45992.735733333335</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45992.735733333335</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45992.735733333335</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45992.735733333335</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45992.735733333335</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45992.735733333335</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45992.735733333335</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45992.735733333335</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45992.735733333335</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45992.735733333335</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45992.735733333335</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45992.735733333335</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45992.735733333335</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45992.735733333335</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45992.735733333335</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45992.735733333335</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45992.735733333335</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45992.735733333335</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45992.735733333335</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45992.735733333335</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45992.735733333335</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45992.735733333335</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45992.735733333335</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45992.735733333335</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45992.735733333335</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45992.735733333335</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45992.735733333335</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45992.735733333335</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45992.735733333335</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45992.735733333335</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45992.735733333335</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45992.735733333335</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45992.735733333335</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45992.735733333335</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45992.735733333335</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45992.735733333335</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45992.735733333335</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45992.735733333335</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45992.735733333335</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45992.735733333335</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45992.735733333335</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45992.735733333335</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45992.735733333335</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45992.735733333335</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45992.735733333335</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45992.735733333335</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45992.735733333335</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45992.735733333335</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45992.735733333335</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45992.735733333335</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45992.735733333335</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45992.735733333335</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45992.735733333335</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45992.735733333335</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45992.735733333335</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45992.735733333335</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45992.735733333335</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45992.735733333335</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45992.735733333335</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45992.735733333335</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45992.735733333335</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45992.735733333335</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45992.735733333335</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45992.735733333335</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45992.735733333335</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45992.735733333335</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45992.735733333335</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45992.735733333335</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45992.735733333335</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45992.735733333335</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45992.735733333335</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45992.735733333335</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45992.735733333335</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45992.735733333335</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45992.735733333335</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45992.735733333335</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45992.735733333335</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45992.735733333335</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45992.735733333335</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45992.735733333335</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45992.735733333335</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45992.735733333335</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45992.735733333335</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45992.735733333335</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45992.735733333335</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45992.735733333335</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45992.735733333335</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45992.735733333335</v>
      </c>
      <c r="H459" s="121"/>
      <c r="I459" s="119" t="str">
        <f>IFERROR(VLOOKUP(D459,DB!A:F,6,0),"")</f>
        <v/>
      </c>
      <c r="J459" s="119" t="str">
        <f>IFERROR(VLOOKUP(D459,DB!A:G,7,0),"")</f>
        <v/>
      </c>
      <c r="K459" s="122"/>
      <c r="L459" s="137" t="str">
        <f>IFERROR(VLOOKUP(D459,DB!A:I,9,0),"")</f>
        <v/>
      </c>
    </row>
    <row r="460" spans="1:12" ht="31.5" customHeight="1">
      <c r="A460" s="118"/>
      <c r="B460" s="119" t="str">
        <f>IFERROR(VLOOKUP(D460,DB!A:K,11,0),"")</f>
        <v/>
      </c>
      <c r="C460" s="120"/>
      <c r="D460" s="119"/>
      <c r="E460" s="142"/>
      <c r="F460" s="121"/>
      <c r="G460" s="72">
        <f ca="1">IFERROR(NOW()-F460,"-")</f>
        <v>45992.735733333335</v>
      </c>
      <c r="H460" s="121"/>
      <c r="I460" s="119" t="str">
        <f>IFERROR(VLOOKUP(D460,DB!A:F,6,0),"")</f>
        <v/>
      </c>
      <c r="J460" s="119" t="str">
        <f>IFERROR(VLOOKUP(D460,DB!A:G,7,0),"")</f>
        <v/>
      </c>
      <c r="K460" s="122"/>
      <c r="L460" s="137" t="str">
        <f>IFERROR(VLOOKUP(D460,DB!A:I,9,0),"")</f>
        <v/>
      </c>
    </row>
    <row r="461" spans="1:12" ht="31.5" customHeight="1">
      <c r="A461" s="118"/>
      <c r="B461" s="119" t="str">
        <f>IFERROR(VLOOKUP(D461,DB!A:K,11,0),"")</f>
        <v/>
      </c>
      <c r="C461" s="120"/>
      <c r="D461" s="119"/>
      <c r="E461" s="142"/>
      <c r="F461" s="121"/>
      <c r="G461" s="72">
        <f ca="1">IFERROR(NOW()-F461,"-")</f>
        <v>45992.735733333335</v>
      </c>
      <c r="H461" s="121"/>
      <c r="I461" s="119" t="str">
        <f>IFERROR(VLOOKUP(D461,DB!A:F,6,0),"")</f>
        <v/>
      </c>
      <c r="J461" s="119" t="str">
        <f>IFERROR(VLOOKUP(D461,DB!A:G,7,0),"")</f>
        <v/>
      </c>
      <c r="K461" s="122"/>
      <c r="L461" s="137" t="str">
        <f>IFERROR(VLOOKUP(D461,DB!A:I,9,0),"")</f>
        <v/>
      </c>
    </row>
    <row r="462" spans="1:12" ht="31.5" customHeight="1">
      <c r="A462" s="118"/>
      <c r="B462" s="119" t="str">
        <f>IFERROR(VLOOKUP(D462,DB!A:K,11,0),"")</f>
        <v/>
      </c>
      <c r="C462" s="120"/>
      <c r="D462" s="119"/>
      <c r="E462" s="142"/>
      <c r="F462" s="121"/>
      <c r="G462" s="72">
        <f ca="1">IFERROR(NOW()-F462,"-")</f>
        <v>45992.735733333335</v>
      </c>
      <c r="H462" s="121"/>
      <c r="I462" s="119" t="str">
        <f>IFERROR(VLOOKUP(D462,DB!A:F,6,0),"")</f>
        <v/>
      </c>
      <c r="J462" s="119" t="str">
        <f>IFERROR(VLOOKUP(D462,DB!A:G,7,0),"")</f>
        <v/>
      </c>
      <c r="K462" s="122"/>
      <c r="L462" s="137" t="str">
        <f>IFERROR(VLOOKUP(D462,DB!A:I,9,0),"")</f>
        <v/>
      </c>
    </row>
    <row r="463" spans="1:12" ht="31.5" customHeight="1">
      <c r="A463" s="118"/>
      <c r="B463" s="119" t="str">
        <f>IFERROR(VLOOKUP(D463,DB!A:K,11,0),"")</f>
        <v/>
      </c>
      <c r="C463" s="120"/>
      <c r="D463" s="119"/>
      <c r="E463" s="142"/>
      <c r="F463" s="121"/>
      <c r="G463" s="72">
        <f ca="1">IFERROR(NOW()-F463,"-")</f>
        <v>45992.735733333335</v>
      </c>
      <c r="H463" s="121"/>
      <c r="I463" s="119" t="str">
        <f>IFERROR(VLOOKUP(D463,DB!A:F,6,0),"")</f>
        <v/>
      </c>
      <c r="J463" s="119" t="str">
        <f>IFERROR(VLOOKUP(D463,DB!A:G,7,0),"")</f>
        <v/>
      </c>
      <c r="K463" s="122"/>
      <c r="L463" s="137" t="str">
        <f>IFERROR(VLOOKUP(D463,DB!A:I,9,0),"")</f>
        <v/>
      </c>
    </row>
    <row r="464" spans="1:12" ht="31.5" customHeight="1">
      <c r="A464" s="118"/>
      <c r="B464" s="119" t="str">
        <f>IFERROR(VLOOKUP(D464,DB!A:K,11,0),"")</f>
        <v/>
      </c>
      <c r="C464" s="120"/>
      <c r="D464" s="119"/>
      <c r="E464" s="142"/>
      <c r="F464" s="121"/>
      <c r="G464" s="72">
        <f ca="1">IFERROR(NOW()-F464,"-")</f>
        <v>45992.735733333335</v>
      </c>
      <c r="H464" s="121"/>
      <c r="I464" s="119" t="str">
        <f>IFERROR(VLOOKUP(D464,DB!A:F,6,0),"")</f>
        <v/>
      </c>
      <c r="J464" s="119" t="str">
        <f>IFERROR(VLOOKUP(D464,DB!A:G,7,0),"")</f>
        <v/>
      </c>
      <c r="K464" s="122"/>
      <c r="L464" s="137" t="str">
        <f>IFERROR(VLOOKUP(D464,DB!A:I,9,0),"")</f>
        <v/>
      </c>
    </row>
    <row r="465" spans="1:12" ht="31.5" customHeight="1">
      <c r="A465" s="118"/>
      <c r="B465" s="119" t="str">
        <f>IFERROR(VLOOKUP(D465,DB!A:K,11,0),"")</f>
        <v/>
      </c>
      <c r="C465" s="120"/>
      <c r="D465" s="119"/>
      <c r="E465" s="142"/>
      <c r="F465" s="121"/>
      <c r="G465" s="72">
        <f ca="1">IFERROR(NOW()-F465,"-")</f>
        <v>45992.735733333335</v>
      </c>
      <c r="H465" s="121"/>
      <c r="I465" s="119" t="str">
        <f>IFERROR(VLOOKUP(D465,DB!A:F,6,0),"")</f>
        <v/>
      </c>
      <c r="J465" s="119" t="str">
        <f>IFERROR(VLOOKUP(D465,DB!A:G,7,0),"")</f>
        <v/>
      </c>
      <c r="K465" s="122"/>
      <c r="L465" s="137" t="str">
        <f>IFERROR(VLOOKUP(D465,DB!A:I,9,0),"")</f>
        <v/>
      </c>
    </row>
    <row r="466" spans="1:12" ht="31.5" customHeight="1">
      <c r="A466" s="118"/>
      <c r="B466" s="119" t="str">
        <f>IFERROR(VLOOKUP(D466,DB!A:K,11,0),"")</f>
        <v/>
      </c>
      <c r="C466" s="120"/>
      <c r="D466" s="119"/>
      <c r="E466" s="142"/>
      <c r="F466" s="121"/>
      <c r="G466" s="72">
        <f ca="1">IFERROR(NOW()-F466,"-")</f>
        <v>45992.735733333335</v>
      </c>
      <c r="H466" s="121"/>
      <c r="I466" s="119" t="str">
        <f>IFERROR(VLOOKUP(D466,DB!A:F,6,0),"")</f>
        <v/>
      </c>
      <c r="J466" s="119" t="str">
        <f>IFERROR(VLOOKUP(D466,DB!A:G,7,0),"")</f>
        <v/>
      </c>
      <c r="K466" s="122"/>
      <c r="L466" s="137" t="str">
        <f>IFERROR(VLOOKUP(D466,DB!A:I,9,0),"")</f>
        <v/>
      </c>
    </row>
    <row r="467" spans="1:12" ht="31.5" customHeight="1">
      <c r="A467" s="143"/>
      <c r="B467" s="144" t="str">
        <f>IFERROR(VLOOKUP(D467,DB!A:K,11,0),"")</f>
        <v/>
      </c>
      <c r="C467" s="145"/>
      <c r="D467" s="144"/>
      <c r="E467" s="142"/>
      <c r="F467" s="146"/>
      <c r="G467" s="147">
        <f ca="1">IFERROR(NOW()-F467,"-")</f>
        <v>45992.735733333335</v>
      </c>
      <c r="H467" s="146"/>
      <c r="I467" s="144" t="str">
        <f>IFERROR(VLOOKUP(D467,DB!A:F,6,0),"")</f>
        <v/>
      </c>
      <c r="J467" s="144" t="str">
        <f>IFERROR(VLOOKUP(D467,DB!A:G,7,0),"")</f>
        <v/>
      </c>
      <c r="K467" s="148"/>
      <c r="L467" s="149" t="str">
        <f>IFERROR(VLOOKUP(D467,DB!A:I,9,0),"")</f>
        <v/>
      </c>
    </row>
  </sheetData>
  <dataValidations count="2">
    <dataValidation allowBlank="1" showInputMessage="1" showErrorMessage="1" sqref="E1" xr:uid="{9E1BC488-8814-4F8A-8DBE-742B3278AB71}"/>
    <dataValidation type="list" allowBlank="1" showInputMessage="1" showErrorMessage="1" sqref="E2:E46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2025-12-01T14:41:25Z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