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87" documentId="13_ncr:1_{F6CB121F-512D-4AA6-A0C1-0FB36C537598}" xr6:coauthVersionLast="47" xr6:coauthVersionMax="47" xr10:uidLastSave="{9C60B0DE-22B6-4E34-8315-3390264F85D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<sst xmlns="http://schemas.openxmlformats.org/spreadsheetml/2006/main" count="180313" uniqueCount="39140">
  <si>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</si>
  <si>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</si>
  <si>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</si>
  <si>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</si>
  <si>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</si>
  <si>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</si>
  <si>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</si>
  <si>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</si>
  <si>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</si>
  <si>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</si>
  <si>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</si>
  <si>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</si>
  <si>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</si>
  <si>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</si>
  <si>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</si>
  <si>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</si>
  <si>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</si>
  <si>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</si>
  <si>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</si>
  <si>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</si>
  <si>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</si>
  <si>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</si>
  <si>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</si>
  <si>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</si>
  <si>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</si>
  <si>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</si>
  <si>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</si>
  <si>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</si>
  <si>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</si>
  <si>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</si>
  <si>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</si>
  <si>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</si>
  <si>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</si>
  <si>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</si>
  <si>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</si>
  <si>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</si>
  <si>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</si>
  <si>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</si>
  <si>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</si>
  <si>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</si>
  <si>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</si>
  <si>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</si>
  <si>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</si>
  <si>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</si>
  <si>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</si>
  <si>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</si>
  <si>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</si>
  <si>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</si>
  <si>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</si>
  <si>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</si>
  <si>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</si>
  <si>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</si>
  <si>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</si>
  <si>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</si>
  <si>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</si>
  <si>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</si>
  <si>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</si>
  <si>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</si>
  <si>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</si>
  <si>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</si>
  <si>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</si>
  <si>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</si>
  <si>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</si>
  <si>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</si>
  <si>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</si>
  <si>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</si>
  <si>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</si>
  <si>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</si>
  <si>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</si>
  <si>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</si>
  <si>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</si>
  <si>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</si>
  <si>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</si>
  <si>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</si>
  <si>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</si>
  <si>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</si>
  <si>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</si>
  <si>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</si>
  <si>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</si>
  <si>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</si>
  <si>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</si>
  <si>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</si>
  <si>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</si>
  <si>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</si>
  <si>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</si>
  <si>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</si>
  <si>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</si>
  <si>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</si>
  <si>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</si>
  <si>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</si>
  <si>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</si>
  <si>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</si>
  <si>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</si>
  <si>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</si>
  <si>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</si>
  <si>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</si>
  <si>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</si>
  <si>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</si>
  <si>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</si>
  <si>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</si>
  <si>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</si>
  <si>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</si>
  <si>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</si>
  <si>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</si>
  <si>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</si>
  <si>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</si>
  <si>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</si>
  <si>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</si>
  <si>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</si>
  <si>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</si>
  <si>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</si>
  <si>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</si>
  <si>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</si>
  <si>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</si>
  <si>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</si>
  <si>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</si>
  <si>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</si>
  <si>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</si>
  <si>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</si>
  <si>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</si>
  <si>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</si>
  <si>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</si>
  <si>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</si>
  <si>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</si>
  <si>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</si>
  <si>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</si>
  <si>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</si>
  <si>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</si>
  <si>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</si>
  <si>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</si>
  <si>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</si>
  <si>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</si>
  <si>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</si>
  <si>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</si>
  <si>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</si>
  <si>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</si>
  <si>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</si>
  <si>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</si>
  <si>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</si>
  <si>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</si>
  <si>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</si>
  <si>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</si>
  <si>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</si>
  <si>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</si>
  <si>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</si>
  <si>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</si>
  <si>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</si>
  <si>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</si>
  <si>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</si>
  <si>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</si>
  <si>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</si>
  <si>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</si>
  <si>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</si>
  <si>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</si>
  <si>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</si>
  <si>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</si>
  <si>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</si>
  <si>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</si>
  <si>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</si>
  <si>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</si>
  <si>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</si>
  <si>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</si>
  <si>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</si>
  <si>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</si>
  <si>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</si>
  <si>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</si>
  <si>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</si>
  <si>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</si>
  <si>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</si>
  <si>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</si>
  <si>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</si>
  <si>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</si>
  <si>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</si>
  <si>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</si>
  <si>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</si>
  <si>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</si>
  <si>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</si>
  <si>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</si>
  <si>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</si>
  <si>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</si>
  <si>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</si>
  <si>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</si>
  <si>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</si>
  <si>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</si>
  <si>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</si>
  <si>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</si>
  <si>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</si>
  <si>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</si>
  <si>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</si>
  <si>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</si>
  <si>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</si>
  <si>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</si>
  <si>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</si>
  <si>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</si>
  <si>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</si>
  <si>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</si>
  <si>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</si>
  <si>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</si>
  <si>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</si>
  <si>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</si>
  <si>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</si>
  <si>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</si>
  <si>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</si>
  <si>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</si>
  <si>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</si>
  <si>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</si>
  <si>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</si>
  <si>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</si>
  <si>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</si>
  <si>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</si>
  <si>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</si>
  <si>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</si>
  <si>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</si>
  <si>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</si>
  <si>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</si>
  <si>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</si>
  <si>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</si>
  <si>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</si>
  <si>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</si>
  <si>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</si>
  <si>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</si>
  <si>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</si>
  <si>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</si>
  <si>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</si>
  <si>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</si>
  <si>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</si>
  <si>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</si>
  <si>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</si>
  <si>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</si>
  <si>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</si>
  <si>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</si>
  <si>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</si>
  <si>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</si>
  <si>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</si>
  <si>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</si>
  <si>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</si>
  <si>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</si>
  <si>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</si>
  <si>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</si>
  <si>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</si>
  <si>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</si>
  <si>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</si>
  <si>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</si>
  <si>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</si>
  <si>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</si>
  <si>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</si>
  <si>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</si>
  <si>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</si>
  <si>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</si>
  <si>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</si>
  <si>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</si>
  <si>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</si>
  <si>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</si>
  <si>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</si>
  <si>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</si>
  <si>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</si>
  <si>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</si>
  <si>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</si>
  <si>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</si>
  <si>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</si>
  <si>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</si>
  <si>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</si>
  <si>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</si>
  <si>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</si>
  <si>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</si>
  <si>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</si>
  <si>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</si>
  <si>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</si>
  <si>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</si>
  <si>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</si>
  <si>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</si>
  <si>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</si>
  <si>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</si>
  <si>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</si>
  <si>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</si>
  <si>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</si>
  <si>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</si>
  <si>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</si>
  <si>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</si>
  <si>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</si>
  <si>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</si>
  <si>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</si>
  <si>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</si>
  <si>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</si>
  <si>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</si>
  <si>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</si>
  <si>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</si>
  <si>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</si>
  <si>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</si>
  <si>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</si>
  <si>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</si>
  <si>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</si>
  <si>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</si>
  <si>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</si>
  <si>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</si>
  <si>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</si>
  <si>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</si>
  <si>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</si>
  <si>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</si>
  <si>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</si>
  <si>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</si>
  <si>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</si>
  <si>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</si>
  <si>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</si>
  <si>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</si>
  <si>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</si>
  <si>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</si>
  <si>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</si>
  <si>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</si>
  <si>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</si>
  <si>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</si>
  <si>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</si>
  <si>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</si>
  <si>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</si>
  <si>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</si>
  <si>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</si>
  <si>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</si>
  <si>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</si>
  <si>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</si>
  <si>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</si>
  <si>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</si>
  <si>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</si>
  <si>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</si>
  <si>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</si>
  <si>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</si>
  <si>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</si>
  <si>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</si>
  <si>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</si>
  <si>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</si>
  <si>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</si>
  <si>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</si>
  <si>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</si>
  <si>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</si>
  <si>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</si>
  <si>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</si>
  <si>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</si>
  <si>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</si>
  <si>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</si>
  <si>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</si>
  <si>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</si>
  <si>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</si>
  <si>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</si>
  <si>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</si>
  <si>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</si>
  <si>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</si>
  <si>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</si>
  <si>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</si>
  <si>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</si>
  <si>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</si>
  <si>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</si>
  <si>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</si>
  <si>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</si>
  <si>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</si>
  <si>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</si>
  <si>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</si>
  <si>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</si>
  <si>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</si>
  <si>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</si>
  <si>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</si>
  <si>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</si>
  <si>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</si>
  <si>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</si>
  <si>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</si>
  <si>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</si>
  <si>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</si>
  <si>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</si>
  <si>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</si>
  <si>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</si>
  <si>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</si>
  <si>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</si>
  <si>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</si>
  <si>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</si>
  <si>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</si>
  <si>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</si>
  <si>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</si>
  <si>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</si>
  <si>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</si>
  <si>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</si>
  <si>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</si>
  <si>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</si>
  <si>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</si>
  <si>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</si>
  <si>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</si>
  <si>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</si>
  <si>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</si>
  <si>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</si>
  <si>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</si>
  <si>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</si>
  <si>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</si>
  <si>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</si>
  <si>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</si>
  <si>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</si>
  <si>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</si>
  <si>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</si>
  <si>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</si>
  <si>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</si>
  <si>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</si>
  <si>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</si>
  <si>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</si>
  <si>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</si>
  <si>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</si>
  <si>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</si>
  <si>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</si>
  <si>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</si>
  <si>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</si>
  <si>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</si>
  <si>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</si>
  <si>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</si>
  <si>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</si>
  <si>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</si>
  <si>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</si>
  <si>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</si>
  <si>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</si>
  <si>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</si>
  <si>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</si>
  <si>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</si>
  <si>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</si>
  <si>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</si>
  <si>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</si>
  <si>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</si>
  <si>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</si>
  <si>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</si>
  <si>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</si>
  <si>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</si>
  <si>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</si>
  <si>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</si>
  <si>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</si>
  <si>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</si>
  <si>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</si>
  <si>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</si>
  <si>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</si>
  <si>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</si>
  <si>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</si>
  <si>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</si>
  <si>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</si>
  <si>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</si>
  <si>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</si>
  <si>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</si>
  <si>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</si>
  <si>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</si>
  <si>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</si>
  <si>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</si>
  <si>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</si>
  <si>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</si>
  <si>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</si>
  <si>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</si>
  <si>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</si>
  <si>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</si>
  <si>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</si>
  <si>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</si>
  <si>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</si>
  <si>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</si>
  <si>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</si>
  <si>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</si>
  <si>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</si>
  <si>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</si>
  <si>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</si>
  <si>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</si>
  <si>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</si>
  <si>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</si>
  <si>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</si>
  <si>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</si>
  <si>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</si>
  <si>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</si>
  <si>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</si>
  <si>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</si>
  <si>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</si>
  <si>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</si>
  <si>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</si>
  <si>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</si>
  <si>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</si>
  <si>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</si>
  <si>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</si>
  <si>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</si>
  <si>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</si>
  <si>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</si>
  <si>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</si>
  <si>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</si>
  <si>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</si>
  <si>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</si>
  <si>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</si>
  <si>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</si>
  <si>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</si>
  <si>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</si>
  <si>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</si>
  <si>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</si>
  <si>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</si>
  <si>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</si>
  <si>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</si>
  <si>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</si>
  <si>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</si>
  <si>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</si>
  <si>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</si>
  <si>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</si>
  <si>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</si>
  <si>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</si>
  <si>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</si>
  <si>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</si>
  <si>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</si>
  <si>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</si>
  <si>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</si>
  <si>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</si>
  <si>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</si>
  <si>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</si>
  <si>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</si>
  <si>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</si>
  <si>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</si>
  <si>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</si>
  <si>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</si>
  <si>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</si>
  <si>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</si>
  <si>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</si>
  <si>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</si>
  <si>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</si>
  <si>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</si>
  <si>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</si>
  <si>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</si>
  <si>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</si>
  <si>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</si>
  <si>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</si>
  <si>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</si>
  <si>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</si>
  <si>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</si>
  <si>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</si>
  <si>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</si>
  <si>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</si>
  <si>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</si>
  <si>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</si>
  <si>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</si>
  <si>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</si>
  <si>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</si>
  <si>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</si>
  <si>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</si>
  <si>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</si>
  <si>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</si>
  <si>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</si>
  <si>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</si>
  <si>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</si>
  <si>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</si>
  <si>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</si>
  <si>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</si>
  <si>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</si>
  <si>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</si>
  <si>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</si>
  <si>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</si>
  <si>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</si>
  <si>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</si>
  <si>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</si>
  <si>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</si>
  <si>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</si>
  <si>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</si>
  <si>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</si>
  <si>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</si>
  <si>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</si>
  <si>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</si>
  <si>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</si>
  <si>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</si>
  <si>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</si>
  <si>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</si>
  <si>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</si>
  <si>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</si>
  <si>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</si>
  <si>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</si>
  <si>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</si>
  <si>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</si>
  <si>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</si>
  <si>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</si>
  <si>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</si>
  <si>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</si>
  <si>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</si>
  <si>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</si>
  <si>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</si>
  <si>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</si>
  <si>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</si>
  <si>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</si>
  <si>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</si>
  <si>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</si>
  <si>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</si>
  <si>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</si>
  <si>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</si>
  <si>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</si>
  <si>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</si>
  <si>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</si>
  <si>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</si>
  <si>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</si>
  <si>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</si>
  <si>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</si>
  <si>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</si>
  <si>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</si>
  <si>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</si>
  <si>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</si>
  <si>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</si>
  <si>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</si>
  <si>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</si>
  <si>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</si>
  <si>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</si>
  <si>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</si>
  <si>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</si>
  <si>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</si>
  <si>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</si>
  <si>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</si>
  <si>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</si>
  <si>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</si>
  <si>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</si>
  <si>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</si>
  <si>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</si>
  <si>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</si>
  <si>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</si>
  <si>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</si>
  <si>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</si>
  <si>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</si>
  <si>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</si>
  <si>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</si>
  <si>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</si>
  <si>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</si>
  <si>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</si>
  <si>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</si>
  <si>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</si>
  <si>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</si>
  <si>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</si>
  <si>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</si>
  <si>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</si>
  <si>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</si>
  <si>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</si>
  <si>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</si>
  <si>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</si>
  <si>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</si>
  <si>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</si>
  <si>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</si>
  <si>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</si>
  <si>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</si>
  <si>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</si>
  <si>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</si>
  <si>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</si>
  <si>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</si>
  <si>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</si>
  <si>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</si>
  <si>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</si>
  <si>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</si>
  <si>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</si>
  <si>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</si>
  <si>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</si>
  <si>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</si>
  <si>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</si>
  <si>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</si>
  <si>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</si>
  <si>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</si>
  <si>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</si>
  <si>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</si>
  <si>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</si>
  <si>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</si>
  <si>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</si>
  <si>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</si>
  <si>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</si>
  <si>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</si>
  <si>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</si>
  <si>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</si>
  <si>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</si>
  <si>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</si>
  <si>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</si>
  <si>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</si>
  <si>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</si>
  <si>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</si>
  <si>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</si>
  <si>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</si>
  <si>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</si>
  <si>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</si>
  <si>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</si>
  <si>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</si>
  <si>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</si>
  <si>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</si>
  <si>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</si>
  <si>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</si>
  <si>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</si>
  <si>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</si>
  <si>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</si>
  <si>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</si>
  <si>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</si>
  <si>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</si>
  <si>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</si>
  <si>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</si>
  <si>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</si>
  <si>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</si>
  <si>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</si>
  <si>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</si>
  <si>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</si>
  <si>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</si>
  <si>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</si>
  <si>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</si>
  <si>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</si>
  <si>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</si>
  <si>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</si>
  <si>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</si>
  <si>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</si>
  <si>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</si>
  <si>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</si>
  <si>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</si>
  <si>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</si>
  <si>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</si>
  <si>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</si>
  <si>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</si>
  <si>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</si>
  <si>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</si>
  <si>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</si>
  <si>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</si>
  <si>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</si>
  <si>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</si>
  <si>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</si>
  <si>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</si>
  <si>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</si>
  <si>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</si>
  <si>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</si>
  <si>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</si>
  <si>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</si>
  <si>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</si>
  <si>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</si>
  <si>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</si>
  <si>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</si>
  <si>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</si>
  <si>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</si>
  <si>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</si>
  <si>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</si>
  <si>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</si>
  <si>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</si>
  <si>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</si>
  <si>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</si>
  <si>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</si>
  <si>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</si>
  <si>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</si>
  <si>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</si>
  <si>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</si>
  <si>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</si>
  <si>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</si>
  <si>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</si>
  <si>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</si>
  <si>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</si>
  <si>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</si>
  <si>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</si>
  <si>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</si>
  <si>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</si>
  <si>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</si>
  <si>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</si>
  <si>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</si>
  <si>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</si>
  <si>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</si>
  <si>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</si>
  <si>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</si>
  <si>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</si>
  <si>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</si>
  <si>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</si>
  <si>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</si>
  <si>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</si>
  <si>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</si>
  <si>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</si>
  <si>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</si>
  <si>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</si>
  <si>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</si>
  <si>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</si>
  <si>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</si>
  <si>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</si>
  <si>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</si>
  <si>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</si>
  <si>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</si>
  <si>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</si>
  <si>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</si>
  <si>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</si>
  <si>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</si>
  <si>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</si>
  <si>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</si>
  <si>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</si>
  <si>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</si>
  <si>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</si>
  <si>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</si>
  <si>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</si>
  <si>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</si>
  <si>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</si>
  <si>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</si>
  <si>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</si>
  <si>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</si>
  <si>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</si>
  <si>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</si>
  <si>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</si>
  <si>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</si>
  <si>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</si>
  <si>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</si>
  <si>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</si>
  <si>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</si>
  <si>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</si>
  <si>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</si>
  <si>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</si>
  <si>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</si>
  <si>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</si>
  <si>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</si>
  <si>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</si>
  <si>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</si>
  <si>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</si>
  <si>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</si>
  <si>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</si>
  <si>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</si>
  <si>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</si>
  <si>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</si>
  <si>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</si>
  <si>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</si>
  <si>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</si>
  <si>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</si>
  <si>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</si>
  <si>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</si>
  <si>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</si>
  <si>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</si>
  <si>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</si>
  <si>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</si>
  <si>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</si>
  <si>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</si>
  <si>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</si>
  <si>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</si>
  <si>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</si>
  <si>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</si>
  <si>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</si>
  <si>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</si>
  <si>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</si>
  <si>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</si>
  <si>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</si>
  <si>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</si>
  <si>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</si>
  <si>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</si>
  <si>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</si>
  <si>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</si>
  <si>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</si>
  <si>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</si>
  <si>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</si>
  <si>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</si>
  <si>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</si>
  <si>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</si>
  <si>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</si>
  <si>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</si>
  <si>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</si>
  <si>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</si>
  <si>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</si>
  <si>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</si>
  <si>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</si>
  <si>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</si>
  <si>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</si>
  <si>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</si>
  <si>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</si>
  <si>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</si>
  <si>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</si>
  <si>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</si>
  <si>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</si>
  <si>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</si>
  <si>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</si>
  <si>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</si>
  <si>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</si>
  <si>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</si>
  <si>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</si>
  <si>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</si>
  <si>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</si>
  <si>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</si>
  <si>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</si>
  <si>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</si>
  <si>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</si>
  <si>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</si>
  <si>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</si>
  <si>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</si>
  <si>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</si>
  <si>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</si>
  <si>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</si>
  <si>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</si>
  <si>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</si>
  <si>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</si>
  <si>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</si>
  <si>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</si>
  <si>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</si>
  <si>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</si>
  <si>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</si>
  <si>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</si>
  <si>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</si>
  <si>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</si>
  <si>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</si>
  <si>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</si>
  <si>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</si>
  <si>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</si>
  <si>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</si>
  <si>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</si>
  <si>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</si>
  <si>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</si>
  <si>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</si>
  <si>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</si>
  <si>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</si>
  <si>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</si>
  <si>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</si>
  <si>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</si>
  <si>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</si>
  <si>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</si>
  <si>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</si>
  <si>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</si>
  <si>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</si>
  <si>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</si>
  <si>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</si>
  <si>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</si>
  <si>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</si>
  <si>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</si>
  <si>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</si>
  <si>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</si>
  <si>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</si>
  <si>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</si>
  <si>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</si>
  <si>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</si>
  <si>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</si>
  <si>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</si>
  <si>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</si>
  <si>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</si>
  <si>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</si>
  <si>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</si>
  <si>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</si>
  <si>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</si>
  <si>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</si>
  <si>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</si>
  <si>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</si>
  <si>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</si>
  <si>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</si>
  <si>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</si>
  <si>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</si>
  <si>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</si>
  <si>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</si>
  <si>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</si>
  <si>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</si>
  <si>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</si>
  <si>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</si>
  <si>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</si>
  <si>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</si>
  <si>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</si>
  <si>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</si>
  <si>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</si>
  <si>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</si>
  <si>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</si>
  <si>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</si>
  <si>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</si>
  <si>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</si>
  <si>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</si>
  <si>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</si>
  <si>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</si>
  <si>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</si>
  <si>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</si>
  <si>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</si>
  <si>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</si>
  <si>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</si>
  <si>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</si>
  <si>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</si>
  <si>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</si>
  <si>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</si>
  <si>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</si>
  <si>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</si>
  <si>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</si>
  <si>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</si>
  <si>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</si>
  <si>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</si>
  <si>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</si>
  <si>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</si>
  <si>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</si>
  <si>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</si>
  <si>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</si>
  <si>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</si>
  <si>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</si>
  <si>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</si>
  <si>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</si>
  <si>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</si>
  <si>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</si>
  <si>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</si>
  <si>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</si>
  <si>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</si>
  <si>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</si>
  <si>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</si>
  <si>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</si>
  <si>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</si>
  <si>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</si>
  <si>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</si>
  <si>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</si>
  <si>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</si>
  <si>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</si>
  <si>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</si>
  <si>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</si>
  <si>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</si>
  <si>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</si>
  <si>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</si>
  <si>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</si>
  <si>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</si>
  <si>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</si>
  <si>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</si>
  <si>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</si>
  <si>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</si>
  <si>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</si>
  <si>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</si>
  <si>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</si>
  <si>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</si>
  <si>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</si>
  <si>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</si>
  <si>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</si>
  <si>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</si>
  <si>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</si>
  <si>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</si>
  <si>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</si>
  <si>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</si>
  <si>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</si>
  <si>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</si>
  <si>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</si>
  <si>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</si>
  <si>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</si>
  <si>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</si>
  <si>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</si>
  <si>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</si>
  <si>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</si>
  <si>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</si>
  <si>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</si>
  <si>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</si>
  <si>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</si>
  <si>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</si>
  <si>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</si>
  <si>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</si>
  <si>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</si>
  <si>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</si>
  <si>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</si>
  <si>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</si>
  <si>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</si>
  <si>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</si>
  <si>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</si>
  <si>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</si>
  <si>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</si>
  <si>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</si>
  <si>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</si>
  <si>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</si>
  <si>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</si>
  <si>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</si>
  <si>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</si>
  <si>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</si>
  <si>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</si>
  <si>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</si>
  <si>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</si>
  <si>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</si>
  <si>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</si>
  <si>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</si>
  <si>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</si>
  <si>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</si>
  <si>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</si>
  <si>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</si>
  <si>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</si>
  <si>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</si>
  <si>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</si>
  <si>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</si>
  <si>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</si>
  <si>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</si>
  <si>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</si>
  <si>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</si>
  <si>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</si>
  <si>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</si>
  <si>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</si>
  <si>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</si>
  <si>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</si>
  <si>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</si>
  <si>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</si>
  <si>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</si>
  <si>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</si>
  <si>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</si>
  <si>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</si>
  <si>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</si>
  <si>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</si>
  <si>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</si>
  <si>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</si>
  <si>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</si>
  <si>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</si>
  <si>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</si>
  <si>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</si>
  <si>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</si>
  <si>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</si>
  <si>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</si>
  <si>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</si>
  <si>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</si>
  <si>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</si>
  <si>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</si>
  <si>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</si>
  <si>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</si>
  <si>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</si>
  <si>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</si>
  <si>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</si>
  <si>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</si>
  <si>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</si>
  <si>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</si>
  <si>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</si>
  <si>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</si>
  <si>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</si>
  <si>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</si>
  <si>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</si>
  <si>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</si>
  <si>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</si>
  <si>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</si>
  <si>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</si>
  <si>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</si>
  <si>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</si>
  <si>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</si>
  <si>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</si>
  <si>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</si>
  <si>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</si>
  <si>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</si>
  <si>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</si>
  <si>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</si>
  <si>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</si>
  <si>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</si>
  <si>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</si>
  <si>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</si>
  <si>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</si>
  <si>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</si>
  <si>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</si>
  <si>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</si>
  <si>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</si>
  <si>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</si>
  <si>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</si>
  <si>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</si>
  <si>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</si>
  <si>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</si>
  <si>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</si>
  <si>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</si>
  <si>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</si>
  <si>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</si>
  <si>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</si>
  <si>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</si>
  <si>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</si>
  <si>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</si>
  <si>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</si>
  <si>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</si>
  <si>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</si>
  <si>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</si>
  <si>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</si>
  <si>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</si>
  <si>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</si>
  <si>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</si>
  <si>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</si>
  <si>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</si>
  <si>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</si>
  <si>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</si>
  <si>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</si>
  <si>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</si>
  <si>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</si>
  <si>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</si>
  <si>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</si>
  <si>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</si>
  <si>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</si>
  <si>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</si>
  <si>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</si>
  <si>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</si>
  <si>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</si>
  <si>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</si>
  <si>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</si>
  <si>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</si>
  <si>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</si>
  <si>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</si>
  <si>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</si>
  <si>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</si>
  <si>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</si>
  <si>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</si>
  <si>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</si>
  <si>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</si>
  <si>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</si>
  <si>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</si>
  <si>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</si>
  <si>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</si>
  <si>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</si>
  <si>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</si>
  <si>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</si>
  <si>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</si>
  <si>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</si>
  <si>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</si>
  <si>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</si>
  <si>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</si>
  <si>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</si>
  <si>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</si>
  <si>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</si>
  <si>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</si>
  <si>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</si>
  <si>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</si>
  <si>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</si>
  <si>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</si>
  <si>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</si>
  <si>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</si>
  <si>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</si>
  <si>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</si>
  <si>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</si>
  <si>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</si>
  <si>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</si>
  <si>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</si>
  <si>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</si>
  <si>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</si>
  <si>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</si>
  <si>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</si>
  <si>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</si>
  <si>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</si>
  <si>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</si>
  <si>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</si>
  <si>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</si>
  <si>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</si>
  <si>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</si>
  <si>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</si>
  <si>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</si>
  <si>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</si>
  <si>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</si>
  <si>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</si>
  <si>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</si>
  <si>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</si>
  <si>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</si>
  <si>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</si>
  <si>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</si>
  <si>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</si>
  <si>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</si>
  <si>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</si>
  <si>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</si>
  <si>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</si>
  <si>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</si>
  <si>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</si>
  <si>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</si>
  <si>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</si>
  <si>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</si>
  <si>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</si>
  <si>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</si>
  <si>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</si>
  <si>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</si>
  <si>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</si>
  <si>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</si>
  <si>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</si>
  <si>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</si>
  <si>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</si>
  <si>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</si>
  <si>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</si>
  <si>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</si>
  <si>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</si>
  <si>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</si>
  <si>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</si>
  <si>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</si>
  <si>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</si>
  <si>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</si>
  <si>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</si>
  <si>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</si>
  <si>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</si>
  <si>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</si>
  <si>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</si>
  <si>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</si>
  <si>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</si>
  <si>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</si>
  <si>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</si>
  <si>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</si>
  <si>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</si>
  <si>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</si>
  <si>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</si>
  <si>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</si>
  <si>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</si>
  <si>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</si>
  <si>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</si>
  <si>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</si>
  <si>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</si>
  <si>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</si>
  <si>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</si>
  <si>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</si>
  <si>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</si>
  <si>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</si>
  <si>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</si>
  <si>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</si>
  <si>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</si>
  <si>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</si>
  <si>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</si>
  <si>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</si>
  <si>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</si>
  <si>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</si>
  <si>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</si>
  <si>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</si>
  <si>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</si>
  <si>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</si>
  <si>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</si>
  <si>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</si>
  <si>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</si>
  <si>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</si>
  <si>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</si>
  <si>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</si>
  <si>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</si>
  <si>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</si>
  <si>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</si>
  <si>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</si>
  <si>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</si>
  <si>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</si>
  <si>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</si>
  <si>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</si>
  <si>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</si>
  <si>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</si>
  <si>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</si>
  <si>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</si>
  <si>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</si>
  <si>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</si>
  <si>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</si>
  <si>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</si>
  <si>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</si>
  <si>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</si>
  <si>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</si>
  <si>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</si>
  <si>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</si>
  <si>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</si>
  <si>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</si>
  <si>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</si>
  <si>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</si>
  <si>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</si>
  <si>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</si>
  <si>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</si>
  <si>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</si>
  <si>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</si>
  <si>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</si>
  <si>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</si>
  <si>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</si>
  <si>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</si>
  <si>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</si>
  <si>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</si>
  <si>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</si>
  <si>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</si>
  <si>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</si>
  <si>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</si>
  <si>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</si>
  <si>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</si>
  <si>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</si>
  <si>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</si>
  <si>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</si>
  <si>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</si>
  <si>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</si>
  <si>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</si>
  <si>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</si>
  <si>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</si>
  <si>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</si>
  <si>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</si>
  <si>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</si>
  <si>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</si>
  <si>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</si>
  <si>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</si>
  <si>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</si>
  <si>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</si>
  <si>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</si>
  <si>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</si>
  <si>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</si>
  <si>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</si>
  <si>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</si>
  <si>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</si>
  <si>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</si>
  <si>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</si>
  <si>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</si>
  <si>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</si>
  <si>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</si>
  <si>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</si>
  <si>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</si>
  <si>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</si>
  <si>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</si>
  <si>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</si>
  <si>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</si>
  <si>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</si>
  <si>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</si>
  <si>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</si>
  <si>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</si>
  <si>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</si>
  <si>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</si>
  <si>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</si>
  <si>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</si>
  <si>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</si>
  <si>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</si>
  <si>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</si>
  <si>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</si>
  <si>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</si>
  <si>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</si>
  <si>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</si>
  <si>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</si>
  <si>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</si>
  <si>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</si>
  <si>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</si>
  <si>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</si>
  <si>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</si>
  <si>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</si>
  <si>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</si>
  <si>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</si>
  <si>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</si>
  <si>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</si>
  <si>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</si>
  <si>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</si>
  <si>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</si>
  <si>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</si>
  <si>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</si>
  <si>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</si>
  <si>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</si>
  <si>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</si>
  <si>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</si>
  <si>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</si>
  <si>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</si>
  <si>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</si>
  <si>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</si>
  <si>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</si>
  <si>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</si>
  <si>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</si>
  <si>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</si>
  <si>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</si>
  <si>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</si>
  <si>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</si>
  <si>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</si>
  <si>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</si>
  <si>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</si>
  <si>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</si>
  <si>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</si>
  <si>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</si>
  <si>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</si>
  <si>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</si>
  <si>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</si>
  <si>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</si>
  <si>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</si>
  <si>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</si>
  <si>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</si>
  <si>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</si>
  <si>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</si>
  <si>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</si>
  <si>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</si>
  <si>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</si>
  <si>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</si>
  <si>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</si>
  <si>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</si>
  <si>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</si>
  <si>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</si>
  <si>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</si>
  <si>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</si>
  <si>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</si>
  <si>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</si>
  <si>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</si>
  <si>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</si>
  <si>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</si>
  <si>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</si>
  <si>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</si>
  <si>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</si>
  <si>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</si>
  <si>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</si>
  <si>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</si>
  <si>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</si>
  <si>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</si>
  <si>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</si>
  <si>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</si>
  <si>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</si>
  <si>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</si>
  <si>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</si>
  <si>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</si>
  <si>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</si>
  <si>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</si>
  <si>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</si>
  <si>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</si>
  <si>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</si>
  <si>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</si>
  <si>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</si>
  <si>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</si>
  <si>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</si>
  <si>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</si>
  <si>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</si>
  <si>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</si>
  <si>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</si>
  <si>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</si>
  <si>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</si>
  <si>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</si>
  <si>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</si>
  <si>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</si>
  <si>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</si>
  <si>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</si>
  <si>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</si>
  <si>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</si>
  <si>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</si>
  <si>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</si>
  <si>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</si>
  <si>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</si>
  <si>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</si>
  <si>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</si>
  <si>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</si>
  <si>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</si>
  <si>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</si>
  <si>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</si>
  <si>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</si>
  <si>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</si>
  <si>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</si>
  <si>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</si>
  <si>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</si>
  <si>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</si>
  <si>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</si>
  <si>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</si>
  <si>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</si>
  <si>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</si>
  <si>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</si>
  <si>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</si>
  <si>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</si>
  <si>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</si>
  <si>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</si>
  <si>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</si>
  <si>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</si>
  <si>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</si>
  <si>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</si>
  <si>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</si>
  <si>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</si>
  <si>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</si>
  <si>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</si>
  <si>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</si>
  <si>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</si>
  <si>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</si>
  <si>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</si>
  <si>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</si>
  <si>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</si>
  <si>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</si>
  <si>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</si>
  <si>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</si>
  <si>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</si>
  <si>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</si>
  <si>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</si>
  <si>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</si>
  <si>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</si>
  <si>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</si>
  <si>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</si>
  <si>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</si>
  <si>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</si>
  <si>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</si>
  <si>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</si>
  <si>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</si>
  <si>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</si>
  <si>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</si>
  <si>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</si>
  <si>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</si>
  <si>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</si>
  <si>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</si>
  <si>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</si>
  <si>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</si>
  <si>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</si>
  <si>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</si>
  <si>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</si>
  <si>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</si>
  <si>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</si>
  <si>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</si>
  <si>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</si>
  <si>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</si>
  <si>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</si>
  <si>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</si>
  <si>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</si>
  <si>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</si>
  <si>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</si>
  <si>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</si>
  <si>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</si>
  <si>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</si>
  <si>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</si>
  <si>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</si>
  <si>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</si>
  <si>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</si>
  <si>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</si>
  <si>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</si>
  <si>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</si>
  <si>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</si>
  <si>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</si>
  <si>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</si>
  <si>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</si>
  <si>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</si>
  <si>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</si>
  <si>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</si>
  <si>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</si>
  <si>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</si>
  <si>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</si>
  <si>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</si>
  <si>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</si>
  <si>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</si>
  <si>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</si>
  <si>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</si>
  <si>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</si>
  <si>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</si>
  <si>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</si>
  <si>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</si>
  <si>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</si>
  <si>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</si>
  <si>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</si>
  <si>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</si>
  <si>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</si>
  <si>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</si>
  <si>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</si>
  <si>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</si>
  <si>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</si>
  <si>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</si>
  <si>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</si>
  <si>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</si>
  <si>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</si>
  <si>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</si>
  <si>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</si>
  <si>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</si>
  <si>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</si>
  <si>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</si>
  <si>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</si>
  <si>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</si>
  <si>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</si>
  <si>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</si>
  <si>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</si>
  <si>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</si>
  <si>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</si>
  <si>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</si>
  <si>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</si>
  <si>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</si>
  <si>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</si>
  <si>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</si>
  <si>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</si>
  <si>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</si>
  <si>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</si>
  <si>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</si>
  <si>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</si>
  <si>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</si>
  <si>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</si>
  <si>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</si>
  <si>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</si>
  <si>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</si>
  <si>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</si>
  <si>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</si>
  <si>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</si>
  <si>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</si>
  <si>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</si>
  <si>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</si>
  <si>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</si>
  <si>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</si>
  <si>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</si>
  <si>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</si>
  <si>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</si>
  <si>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</si>
  <si>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</si>
  <si>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</si>
  <si>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</si>
  <si>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</si>
  <si>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</si>
  <si>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</si>
  <si>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</si>
  <si>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</si>
  <si>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</si>
  <si>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</si>
  <si>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</si>
  <si>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</si>
  <si>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</si>
  <si>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</si>
  <si>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</si>
  <si>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</si>
  <si>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</si>
  <si>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</si>
  <si>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</si>
  <si>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</si>
  <si>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</si>
  <si>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</si>
  <si>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</si>
  <si>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</si>
  <si>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</si>
  <si>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</si>
  <si>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</si>
  <si>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</si>
  <si>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</si>
  <si>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</si>
  <si>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</si>
  <si>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</si>
  <si>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</si>
  <si>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</si>
  <si>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</si>
  <si>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</si>
  <si>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</si>
  <si>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</si>
  <si>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</si>
  <si>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</si>
  <si>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</si>
  <si>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</si>
  <si>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</si>
  <si>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</si>
  <si>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</si>
  <si>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</si>
  <si>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</si>
  <si>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</si>
  <si>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</si>
  <si>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</si>
  <si>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</si>
  <si>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</si>
  <si>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</si>
  <si>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</si>
  <si>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</si>
  <si>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</si>
  <si>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</si>
  <si>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</si>
  <si>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</si>
  <si>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</si>
  <si>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</si>
  <si>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</si>
  <si>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</si>
  <si>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</si>
  <si>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</si>
  <si>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</si>
  <si>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</si>
  <si>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</si>
  <si>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</si>
  <si>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</si>
  <si>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</si>
  <si>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</si>
  <si>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</si>
  <si>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</si>
  <si>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</si>
  <si>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</si>
  <si>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</si>
  <si>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</si>
  <si>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</si>
  <si>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</si>
  <si>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</si>
  <si>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</si>
  <si>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</si>
  <si>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</si>
  <si>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</si>
  <si>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</si>
  <si>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</si>
  <si>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</si>
  <si>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</si>
  <si>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</si>
  <si>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</si>
  <si>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</si>
  <si>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</si>
  <si>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</si>
  <si>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</si>
  <si>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</si>
  <si>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</si>
  <si>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</si>
  <si>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</si>
  <si>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</si>
  <si>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</si>
  <si>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</si>
  <si>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</si>
  <si>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</si>
  <si>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</si>
  <si>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</si>
  <si>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</si>
  <si>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</si>
  <si>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</si>
  <si>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</si>
  <si>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</si>
  <si>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</si>
  <si>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</si>
  <si>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</si>
  <si>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</si>
  <si>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</si>
  <si>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</si>
  <si>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</si>
  <si>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</si>
  <si>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</si>
  <si>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</si>
  <si>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</si>
  <si>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</si>
  <si>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</si>
  <si>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</si>
  <si>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</si>
  <si>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</si>
  <si>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</si>
  <si>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</si>
  <si>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</si>
  <si>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</si>
  <si>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</si>
  <si>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</si>
  <si>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</si>
  <si>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</si>
  <si>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</si>
  <si>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</si>
  <si>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</si>
  <si>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</si>
  <si>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</si>
  <si>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</si>
  <si>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</si>
  <si>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</si>
  <si>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</si>
  <si>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</si>
  <si>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</si>
  <si>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</si>
  <si>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</si>
  <si>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</si>
  <si>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</si>
  <si>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</si>
  <si>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</si>
  <si>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</si>
  <si>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</si>
  <si>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</si>
  <si>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</si>
  <si>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</si>
  <si>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</si>
  <si>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</si>
  <si>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</si>
  <si>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</si>
  <si>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</si>
  <si>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</si>
  <si>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</si>
  <si>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</si>
  <si>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</si>
  <si>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</si>
  <si>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</si>
  <si>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</si>
  <si>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</si>
  <si>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</si>
  <si>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</si>
  <si>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</si>
  <si>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</si>
  <si>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</si>
  <si>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</si>
  <si>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</si>
  <si>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</si>
  <si>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</si>
  <si>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</si>
  <si>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</si>
  <si>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</si>
  <si>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</si>
  <si>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</si>
  <si>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</si>
  <si>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</si>
  <si>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</si>
  <si>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</si>
  <si>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</si>
  <si>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</si>
  <si>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</si>
  <si>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</si>
  <si>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</si>
  <si>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</si>
  <si>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</si>
  <si>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</si>
  <si>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</si>
  <si>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</si>
  <si>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</si>
  <si>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</si>
  <si>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</si>
  <si>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</si>
  <si>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</si>
  <si>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</si>
  <si>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</si>
  <si>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</si>
  <si>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</si>
  <si>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</si>
  <si>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</si>
  <si>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</si>
  <si>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</si>
  <si>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</si>
  <si>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</si>
  <si>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</si>
  <si>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</si>
  <si>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</si>
  <si>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</si>
  <si>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</si>
  <si>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</si>
  <si>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</si>
  <si>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</si>
  <si>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</si>
  <si>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</si>
  <si>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</si>
  <si>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</si>
  <si>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</si>
  <si>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</si>
  <si>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</si>
  <si>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</si>
  <si>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</si>
  <si>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</si>
  <si>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</si>
  <si>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</si>
  <si>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</si>
  <si>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</si>
  <si>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</si>
  <si>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</si>
  <si>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</si>
  <si>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</si>
  <si>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</si>
  <si>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</si>
  <si>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</si>
  <si>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</si>
  <si>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</si>
  <si>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</si>
  <si>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</si>
  <si>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</si>
  <si>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</si>
  <si>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</si>
  <si>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</si>
  <si>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</si>
  <si>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</si>
  <si>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</si>
  <si>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</si>
  <si>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</si>
  <si>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</si>
  <si>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</si>
  <si>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</si>
  <si>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</si>
  <si>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</si>
  <si>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</si>
  <si>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</si>
  <si>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</si>
  <si>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</si>
  <si>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</si>
  <si>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</si>
  <si>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</si>
  <si>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</si>
  <si>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</si>
  <si>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</si>
  <si>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</si>
  <si>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</si>
  <si>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</si>
  <si>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</si>
  <si>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</si>
  <si>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</si>
  <si>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</si>
  <si>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</si>
  <si>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</si>
  <si>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</si>
  <si>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</si>
  <si>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</si>
  <si>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</si>
  <si>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</si>
  <si>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</si>
  <si>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</si>
  <si>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</si>
  <si>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</si>
  <si>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</si>
  <si>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</si>
  <si>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</si>
  <si>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</si>
  <si>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</si>
  <si>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</si>
  <si>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</si>
  <si>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</si>
  <si>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</si>
  <si>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</si>
  <si>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</si>
  <si>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</si>
  <si>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</si>
  <si>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</si>
  <si>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</si>
  <si>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</si>
  <si>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</si>
  <si>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</si>
  <si>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</si>
  <si>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</si>
  <si>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</si>
  <si>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</si>
  <si>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</si>
  <si>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</si>
  <si>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</si>
  <si>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</si>
  <si>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</si>
  <si>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</si>
  <si>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</si>
  <si>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</si>
  <si>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</si>
  <si>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</si>
  <si>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</si>
  <si>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</si>
  <si>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</si>
  <si>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</si>
  <si>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</si>
  <si>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</si>
  <si>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</si>
  <si>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</si>
  <si>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</si>
  <si>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</si>
  <si>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</si>
  <si>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</si>
  <si>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</si>
  <si>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</si>
  <si>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</si>
  <si>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</si>
  <si>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</si>
  <si>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</si>
  <si>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</si>
  <si>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</si>
  <si>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</si>
  <si>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</si>
  <si>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</si>
  <si>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</si>
  <si>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</si>
  <si>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</si>
  <si>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</si>
  <si>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</si>
  <si>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</si>
  <si>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</si>
  <si>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</si>
  <si>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</si>
  <si>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</si>
  <si>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</si>
  <si>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</si>
  <si>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</si>
  <si>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</si>
  <si>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</si>
  <si>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</si>
  <si>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</si>
  <si>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</si>
  <si>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</si>
  <si>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</si>
  <si>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</si>
  <si>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</si>
  <si>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</si>
  <si>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</si>
  <si>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</si>
  <si>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</si>
  <si>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</si>
  <si>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</si>
  <si>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</si>
  <si>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</si>
  <si>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</si>
  <si>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</si>
  <si>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</si>
  <si>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</si>
  <si>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</si>
  <si>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</si>
  <si>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</si>
  <si>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</si>
  <si>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</si>
  <si>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</si>
  <si>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</si>
  <si>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</si>
  <si>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</si>
  <si>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</si>
  <si>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</si>
  <si>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</si>
  <si>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</si>
  <si>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</si>
  <si>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</si>
  <si>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</si>
  <si>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</si>
  <si>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</si>
  <si>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</si>
  <si>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</si>
  <si>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</si>
  <si>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</si>
  <si>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</si>
  <si>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</si>
  <si>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</si>
  <si>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</si>
  <si>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</si>
  <si>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</si>
  <si>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</si>
  <si>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</si>
  <si>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</si>
  <si>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</si>
  <si>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</si>
  <si>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</si>
  <si>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</si>
  <si>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</si>
  <si>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</si>
  <si>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</si>
  <si>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</si>
  <si>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</si>
  <si>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</si>
  <si>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</si>
  <si>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</si>
  <si>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</si>
  <si>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</si>
  <si>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</si>
  <si>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</si>
  <si>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</si>
  <si>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</si>
  <si>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</si>
  <si>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</si>
  <si>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</si>
  <si>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</si>
  <si>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</si>
  <si>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</si>
  <si>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</si>
  <si>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</si>
  <si>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</si>
  <si>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</si>
  <si>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</si>
  <si>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</si>
  <si>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</si>
  <si>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</si>
  <si>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</si>
  <si>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</si>
  <si>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</si>
  <si>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</si>
  <si>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</si>
  <si>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</si>
  <si>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</si>
  <si>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</si>
  <si>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</si>
  <si>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</si>
  <si>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</si>
  <si>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</si>
  <si>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</si>
  <si>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</si>
  <si>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</si>
  <si>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</si>
  <si>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</si>
  <si>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</si>
  <si>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</si>
  <si>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</si>
  <si>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</si>
  <si>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</si>
  <si>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</si>
  <si>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</si>
  <si>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</si>
  <si>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</si>
  <si>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</si>
  <si>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</si>
  <si>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</si>
  <si>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</si>
  <si>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</si>
  <si>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</si>
  <si>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</si>
  <si>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</si>
  <si>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</si>
  <si>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</si>
  <si>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</si>
  <si>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</si>
  <si>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</si>
  <si>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</si>
  <si>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</si>
  <si>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</si>
  <si>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</si>
  <si>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</si>
  <si>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</si>
  <si>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</si>
  <si>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</si>
  <si>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</si>
  <si>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</si>
  <si>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</si>
  <si>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</si>
  <si>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</si>
  <si>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</si>
  <si>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</si>
  <si>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</si>
  <si>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</si>
  <si>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</si>
  <si>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</si>
  <si>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</si>
  <si>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</si>
  <si>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</si>
  <si>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</si>
  <si>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</si>
  <si>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</si>
  <si>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</si>
  <si>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</si>
  <si>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</si>
  <si>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</si>
  <si>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</si>
  <si>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</si>
  <si>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</si>
  <si>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</si>
  <si>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</si>
  <si>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</si>
  <si>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</si>
  <si>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</si>
  <si>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</si>
  <si>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</si>
  <si>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</si>
  <si>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</si>
  <si>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</si>
  <si>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</si>
  <si>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</si>
  <si>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</si>
  <si>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</si>
  <si>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</si>
  <si>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</si>
  <si>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</si>
  <si>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</si>
  <si>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</si>
  <si>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</si>
  <si>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</si>
  <si>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</si>
  <si>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</si>
  <si>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</si>
  <si>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</si>
  <si>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</si>
  <si>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</si>
  <si>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</si>
  <si>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</si>
  <si>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</si>
  <si>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</si>
  <si>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</si>
  <si>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</si>
  <si>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</si>
  <si>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</si>
  <si>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</si>
  <si>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</si>
  <si>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</si>
  <si>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</si>
  <si>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</si>
  <si>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</si>
  <si>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</si>
  <si>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</si>
  <si>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</si>
  <si>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</si>
  <si>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</si>
  <si>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</si>
  <si>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</si>
  <si>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</si>
  <si>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</si>
  <si>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</si>
  <si>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</si>
  <si>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</si>
  <si>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</si>
  <si>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</si>
  <si>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</si>
  <si>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</si>
  <si>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</si>
  <si>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</si>
  <si>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</si>
  <si>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</si>
  <si>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</si>
  <si>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</si>
  <si>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</si>
  <si>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</si>
  <si>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</si>
  <si>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</si>
  <si>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</si>
  <si>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</si>
  <si>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</si>
  <si>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</si>
  <si>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</si>
  <si>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</si>
  <si>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</si>
  <si>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</si>
  <si>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</si>
  <si>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</si>
  <si>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</si>
  <si>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</si>
  <si>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</si>
  <si>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</si>
  <si>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</si>
  <si>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</si>
  <si>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</si>
  <si>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</si>
  <si>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</si>
  <si>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</si>
  <si>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</si>
  <si>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</si>
  <si>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</si>
  <si>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</si>
  <si>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</si>
  <si>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</si>
  <si>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</si>
  <si>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</si>
  <si>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</si>
  <si>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</si>
  <si>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</si>
  <si>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</si>
  <si>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</si>
  <si>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</si>
  <si>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</si>
  <si>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</si>
  <si>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</si>
  <si>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</si>
  <si>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</si>
  <si>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</si>
  <si>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</si>
  <si>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</si>
  <si>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</si>
  <si>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</si>
  <si>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</si>
  <si>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</si>
  <si>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</si>
  <si>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</si>
  <si>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</si>
  <si>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</si>
  <si>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</si>
  <si>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</si>
  <si>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</si>
  <si>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</si>
  <si>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</si>
  <si>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</si>
  <si>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</si>
  <si>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</si>
  <si>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</si>
  <si>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</si>
  <si>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</si>
  <si>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</si>
  <si>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</si>
  <si>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</si>
  <si>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</si>
  <si>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</si>
  <si>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</si>
  <si>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</si>
  <si>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</si>
  <si>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</si>
  <si>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</si>
  <si>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</si>
  <si>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</si>
  <si>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</si>
  <si>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</si>
  <si>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</si>
  <si>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</si>
  <si>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</si>
  <si>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</si>
  <si>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</si>
  <si>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</si>
  <si>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</si>
  <si>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</si>
  <si>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</si>
  <si>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</si>
  <si>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</si>
  <si>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</si>
  <si>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</si>
  <si>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</si>
  <si>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</si>
  <si>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</si>
  <si>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</si>
  <si>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</si>
  <si>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</si>
  <si>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</si>
  <si>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</si>
  <si>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</si>
  <si>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</si>
  <si>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</si>
  <si>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</si>
  <si>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</si>
  <si>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</si>
  <si>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</si>
  <si>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</si>
  <si>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</si>
  <si>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</si>
  <si>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</si>
  <si>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</si>
  <si>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</si>
  <si>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</si>
  <si>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</si>
  <si>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</si>
  <si>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</si>
  <si>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</si>
  <si>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</si>
  <si>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</si>
  <si>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</si>
  <si>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</si>
  <si>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</si>
  <si>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</si>
  <si>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</si>
  <si>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</si>
  <si>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</si>
  <si>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</si>
  <si>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</si>
  <si>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</si>
  <si>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</si>
  <si>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</si>
  <si>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</si>
  <si>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</si>
  <si>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</si>
  <si>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</si>
  <si>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</si>
  <si>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</si>
  <si>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</si>
  <si>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</si>
  <si>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</si>
  <si>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</si>
  <si>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</si>
  <si>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</si>
  <si>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</si>
  <si>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</si>
  <si>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</si>
  <si>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</si>
  <si>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</si>
  <si>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</si>
  <si>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</si>
  <si>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</si>
  <si>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</si>
  <si>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</si>
  <si>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</si>
  <si>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</si>
  <si>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</si>
  <si>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</si>
  <si>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</si>
  <si>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</si>
  <si>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</si>
  <si>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</si>
  <si>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</si>
  <si>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</si>
  <si>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</si>
  <si>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</si>
  <si>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</si>
  <si>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</si>
  <si>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</si>
  <si>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</si>
  <si>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</si>
  <si>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</si>
  <si>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</si>
  <si>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</si>
  <si>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</si>
  <si>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</si>
  <si>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</si>
  <si>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</si>
  <si>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</si>
  <si>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</si>
  <si>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</si>
  <si>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</si>
  <si>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</si>
  <si>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</si>
  <si>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</si>
  <si>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</si>
  <si>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</si>
  <si>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</si>
  <si>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</si>
  <si>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</si>
  <si>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</si>
  <si>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</si>
  <si>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</si>
  <si>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</si>
  <si>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</si>
  <si>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</si>
  <si>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</si>
  <si>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</si>
  <si>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</si>
  <si>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</si>
  <si>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</si>
  <si>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</si>
  <si>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</si>
  <si>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</si>
  <si>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</si>
  <si>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</si>
  <si>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</si>
  <si>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</si>
  <si>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</si>
  <si>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</si>
  <si>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</si>
  <si>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</si>
  <si>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</si>
  <si>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</si>
  <si>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</si>
  <si>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</si>
  <si>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</si>
  <si>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</si>
  <si>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</si>
  <si>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</si>
  <si>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</si>
  <si>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</si>
  <si>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</si>
  <si>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</si>
  <si>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</si>
  <si>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</si>
  <si>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</si>
  <si>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</si>
  <si>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</si>
  <si>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</si>
  <si>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</si>
  <si>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</si>
  <si>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</si>
  <si>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</si>
  <si>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</si>
  <si>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</si>
  <si>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</si>
  <si>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</si>
  <si>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</si>
  <si>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</si>
  <si>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</si>
  <si>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</si>
  <si>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</si>
  <si>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</si>
  <si>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</si>
  <si>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</si>
  <si>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</si>
  <si>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</si>
  <si>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</si>
  <si>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</si>
  <si>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</si>
  <si>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</si>
  <si>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</si>
  <si>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</si>
  <si>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</si>
  <si>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</si>
  <si>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</si>
  <si>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</si>
  <si>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</si>
  <si>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</si>
  <si>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</si>
  <si>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</si>
  <si>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</si>
  <si>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</si>
  <si>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</si>
  <si>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</si>
  <si>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</si>
  <si>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</si>
  <si>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</si>
  <si>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</si>
  <si>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</si>
  <si>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</si>
  <si>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</si>
  <si>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</si>
  <si>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</si>
  <si>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</si>
  <si>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</si>
  <si>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</si>
  <si>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</si>
  <si>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</si>
  <si>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</si>
  <si>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</si>
  <si>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</si>
  <si>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</si>
  <si>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</si>
  <si>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</si>
  <si>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</si>
  <si>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</si>
  <si>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</si>
  <si>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</si>
  <si>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</si>
  <si>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</si>
  <si>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</si>
  <si>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</si>
  <si>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</si>
  <si>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</si>
  <si>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</si>
  <si>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</si>
  <si>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</si>
  <si>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</si>
  <si>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</si>
  <si>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</si>
  <si>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</si>
  <si>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</si>
  <si>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</si>
  <si>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</si>
  <si>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</si>
  <si>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</si>
  <si>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</si>
  <si>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</si>
  <si>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</si>
  <si>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</si>
  <si>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</si>
  <si>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</si>
  <si>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</si>
  <si>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</si>
  <si>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</si>
  <si>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</si>
  <si>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</si>
  <si>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</si>
  <si>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</si>
  <si>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</si>
  <si>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</si>
  <si>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</si>
  <si>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</si>
  <si>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</si>
  <si>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</si>
  <si>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</si>
  <si>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</si>
  <si>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</si>
  <si>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</si>
  <si>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</si>
  <si>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</si>
  <si>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</si>
  <si>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</si>
  <si>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</si>
  <si>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</si>
  <si>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</si>
  <si>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</si>
  <si>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</si>
  <si>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</si>
  <si>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</si>
  <si>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</si>
  <si>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</si>
  <si>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</si>
  <si>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</si>
  <si>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</si>
  <si>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</si>
  <si>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</si>
  <si>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</si>
  <si>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</si>
  <si>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</si>
  <si>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</si>
  <si>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</si>
  <si>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</si>
  <si>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</si>
  <si>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</si>
  <si>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</si>
  <si>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</si>
  <si>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</si>
  <si>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</si>
  <si>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</si>
  <si>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</si>
  <si>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</si>
  <si>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</si>
  <si>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</si>
  <si>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</si>
  <si>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</si>
  <si>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</si>
  <si>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</si>
  <si>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</si>
  <si>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</si>
  <si>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</si>
  <si>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</si>
  <si>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</si>
  <si>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</si>
  <si>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</si>
  <si>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</si>
  <si>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</si>
  <si>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</si>
  <si>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</si>
  <si>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</si>
  <si>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</si>
  <si>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</si>
  <si>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</si>
  <si>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</si>
  <si>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</si>
  <si>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</si>
  <si>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</si>
  <si>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</si>
  <si>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</si>
  <si>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</si>
  <si>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</si>
  <si>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</si>
  <si>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</si>
  <si>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</si>
  <si>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</si>
  <si>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</si>
  <si>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</si>
  <si>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</si>
  <si>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</si>
  <si>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</si>
  <si>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</si>
  <si>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</si>
  <si>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</si>
  <si>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</si>
  <si>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</si>
  <si>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</si>
  <si>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</si>
  <si>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</si>
  <si>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</si>
  <si>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</si>
  <si>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</si>
  <si>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</si>
  <si>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</si>
  <si>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</si>
  <si>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</si>
  <si>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</si>
  <si>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</si>
  <si>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</si>
  <si>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</si>
  <si>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</si>
  <si>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</si>
  <si>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</si>
  <si>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</si>
  <si>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</si>
  <si>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</si>
  <si>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</si>
  <si>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</si>
  <si>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</si>
  <si>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</si>
  <si>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</si>
  <si>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</si>
  <si>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</si>
  <si>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</si>
  <si>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</si>
  <si>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</si>
  <si>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</si>
  <si>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</si>
  <si>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</si>
  <si>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</si>
  <si>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</si>
  <si>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</si>
  <si>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</si>
  <si>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</si>
  <si>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</si>
  <si>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</si>
  <si>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</si>
  <si>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</si>
  <si>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</si>
  <si>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</si>
  <si>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</si>
  <si>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</si>
  <si>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</si>
  <si>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</si>
  <si>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</si>
  <si>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</si>
  <si>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</si>
  <si>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</si>
  <si>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</si>
  <si>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</si>
  <si>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</si>
  <si>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</si>
  <si>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</si>
  <si>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</si>
  <si>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</si>
  <si>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</si>
  <si>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</si>
  <si>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</si>
  <si>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</si>
  <si>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</si>
  <si>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</si>
  <si>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</si>
  <si>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</si>
  <si>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</si>
  <si>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</si>
  <si>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</si>
  <si>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</si>
  <si>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</si>
  <si>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</si>
  <si>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</si>
  <si>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</si>
  <si>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</si>
  <si>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</si>
  <si>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</si>
  <si>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</si>
  <si>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</si>
  <si>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</si>
  <si>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</si>
  <si>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</si>
  <si>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</si>
  <si>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</si>
  <si>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</si>
  <si>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</si>
  <si>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</si>
  <si>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</si>
  <si>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</si>
  <si>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</si>
  <si>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</si>
  <si>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</si>
  <si>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</si>
  <si>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</si>
  <si>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</si>
  <si>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</si>
  <si>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</si>
  <si>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</si>
  <si>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</si>
  <si>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</si>
  <si>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</si>
  <si>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</si>
  <si>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</si>
  <si>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</si>
  <si>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</si>
  <si>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</si>
  <si>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</si>
  <si>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</si>
  <si>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</si>
  <si>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</si>
  <si>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</si>
  <si>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</si>
  <si>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</si>
  <si>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</si>
  <si>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</si>
  <si>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</si>
  <si>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</si>
  <si>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</si>
  <si>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</si>
  <si>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</si>
  <si>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</si>
  <si>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</si>
  <si>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</si>
  <si>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</si>
  <si>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</si>
  <si>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</si>
  <si>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</si>
  <si>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</si>
  <si>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</si>
  <si>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</si>
  <si>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</si>
  <si>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</si>
  <si>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</si>
  <si>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</si>
  <si>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</si>
  <si>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</si>
  <si>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</si>
  <si>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</si>
  <si>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</si>
  <si>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</si>
  <si>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</si>
  <si>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</si>
  <si>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</si>
  <si>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</si>
  <si>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</si>
  <si>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</si>
  <si>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</si>
  <si>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</si>
  <si>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</si>
  <si>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</si>
  <si>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</si>
  <si>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</si>
  <si>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</si>
  <si>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</si>
  <si>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</si>
  <si>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</si>
  <si>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</si>
  <si>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</si>
  <si>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</si>
  <si>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</si>
  <si>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</si>
  <si>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</si>
  <si>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</si>
  <si>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</si>
  <si>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</si>
  <si>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</si>
  <si>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</si>
  <si>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</si>
  <si>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</si>
  <si>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</si>
  <si>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</si>
  <si>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</si>
  <si>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</si>
  <si>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</si>
  <si>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</si>
  <si>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</si>
  <si>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</si>
  <si>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</si>
  <si>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</si>
  <si>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</si>
  <si>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</si>
  <si>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</si>
  <si>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</si>
  <si>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</si>
  <si>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</si>
  <si>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</si>
  <si>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</si>
  <si>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</si>
  <si>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</si>
  <si>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</si>
  <si>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</si>
  <si>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</si>
  <si>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</si>
  <si>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</si>
  <si>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</si>
  <si>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</si>
  <si>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</si>
  <si>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</si>
  <si>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</si>
  <si>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</si>
  <si>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</si>
  <si>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</si>
  <si>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</si>
  <si>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</si>
  <si>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</si>
  <si>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</si>
  <si>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</si>
  <si>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</si>
  <si>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</si>
  <si>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</si>
  <si>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</si>
  <si>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</si>
  <si>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</si>
  <si>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</si>
  <si>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</si>
  <si>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</si>
  <si>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</si>
  <si>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</si>
  <si>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</si>
  <si>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</si>
  <si>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</si>
  <si>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</si>
  <si>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</si>
  <si>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</si>
  <si>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</si>
  <si>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</si>
  <si>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</si>
  <si>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</si>
  <si>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</si>
  <si>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</si>
  <si>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</si>
  <si>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</si>
  <si>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</si>
  <si>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</si>
  <si>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</si>
  <si>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</si>
  <si>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</si>
  <si>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</si>
  <si>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</si>
  <si>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</si>
  <si>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</si>
  <si>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</si>
  <si>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</si>
  <si>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</si>
  <si>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</si>
  <si>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</si>
  <si>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</si>
  <si>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</si>
  <si>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</si>
  <si>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</si>
  <si>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</si>
  <si>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</si>
  <si>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</si>
  <si>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</si>
  <si>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</si>
  <si>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</si>
  <si>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</si>
  <si>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</si>
  <si>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</si>
  <si>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</si>
  <si>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</si>
  <si>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</si>
  <si>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</si>
  <si>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</si>
  <si>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</si>
  <si>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</si>
  <si>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</si>
  <si>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</si>
  <si>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</si>
  <si>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</si>
  <si>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</si>
  <si>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</si>
  <si>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</si>
  <si>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</si>
  <si>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</si>
  <si>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</si>
  <si>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</si>
  <si>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</si>
  <si>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</si>
  <si>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</si>
  <si>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</si>
  <si>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</si>
  <si>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</si>
  <si>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</si>
  <si>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</si>
  <si>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</si>
  <si>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</si>
  <si>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</si>
  <si>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</si>
  <si>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</si>
  <si>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</si>
  <si>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</si>
  <si>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</si>
  <si>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</si>
  <si>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</si>
  <si>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</si>
  <si>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</si>
  <si>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</si>
  <si>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</si>
  <si>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</si>
  <si>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</si>
  <si>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</si>
  <si>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</si>
  <si>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</si>
  <si>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</si>
  <si>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</si>
  <si>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</si>
  <si>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</si>
  <si>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</si>
  <si>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</si>
  <si>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</si>
  <si>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</si>
  <si>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</si>
  <si>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</si>
  <si>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</si>
  <si>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</si>
  <si>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</si>
  <si>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</si>
  <si>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</si>
  <si>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</si>
  <si>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</si>
  <si>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</si>
  <si>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</si>
  <si>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</si>
  <si>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</si>
  <si>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</si>
  <si>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</si>
  <si>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</si>
  <si>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</si>
  <si>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</si>
  <si>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</si>
  <si>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</si>
  <si>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</si>
  <si>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</si>
  <si>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</si>
  <si>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</si>
  <si>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</si>
  <si>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</si>
  <si>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</si>
  <si>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</si>
  <si>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</si>
  <si>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</si>
  <si>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</si>
  <si>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</si>
  <si>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</si>
  <si>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</si>
  <si>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</si>
  <si>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</si>
  <si>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</si>
  <si>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</si>
  <si>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</si>
  <si>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</si>
  <si>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</si>
  <si>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</si>
  <si>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</si>
  <si>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</si>
  <si>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</si>
  <si>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</si>
  <si>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</si>
  <si>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</si>
  <si>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</si>
  <si>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</si>
  <si>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</si>
  <si>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</si>
  <si>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</si>
  <si>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</si>
  <si>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</si>
  <si>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</si>
  <si>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</si>
  <si>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</si>
  <si>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</si>
  <si>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</si>
  <si>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</si>
  <si>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</si>
  <si>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</si>
  <si>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</si>
  <si>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</si>
  <si>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</si>
  <si>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</si>
  <si>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</si>
  <si>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</si>
  <si>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</si>
  <si>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</si>
  <si>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</si>
  <si>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</si>
  <si>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</si>
  <si>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</si>
  <si>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</si>
  <si>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</si>
  <si>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</si>
  <si>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</si>
  <si>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</si>
  <si>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</si>
  <si>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</si>
  <si>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</si>
  <si>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</si>
  <si>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</si>
  <si>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</si>
  <si>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</si>
  <si>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</si>
  <si>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</si>
  <si>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</si>
  <si>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</si>
  <si>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</si>
  <si>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</si>
  <si>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</si>
  <si>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</si>
  <si>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</si>
  <si>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</si>
  <si>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</si>
  <si>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</si>
  <si>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</si>
  <si>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</si>
  <si>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</si>
  <si>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</si>
  <si>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</si>
  <si>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</si>
  <si>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</si>
  <si>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</si>
  <si>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</si>
  <si>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</si>
  <si>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</si>
  <si>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</si>
  <si>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</si>
  <si>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</si>
  <si>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</si>
  <si>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</si>
  <si>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</si>
  <si>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</si>
  <si>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</si>
  <si>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</si>
  <si>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</si>
  <si>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</si>
  <si>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</si>
  <si>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</si>
  <si>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</si>
  <si>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</si>
  <si>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</si>
  <si>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</si>
  <si>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</si>
  <si>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</si>
  <si>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</si>
  <si>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</si>
  <si>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</si>
  <si>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</si>
  <si>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</si>
  <si>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</si>
  <si>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</si>
  <si>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</si>
  <si>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</si>
  <si>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</si>
  <si>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</si>
  <si>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</si>
  <si>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</si>
  <si>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</si>
  <si>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</si>
  <si>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</si>
  <si>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</si>
  <si>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</si>
  <si>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</si>
  <si>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</si>
  <si>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</si>
  <si>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</si>
  <si>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</si>
  <si>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</si>
  <si>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</si>
  <si>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</si>
  <si>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</si>
  <si>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</si>
  <si>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</si>
  <si>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</si>
  <si>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</si>
  <si>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</si>
  <si>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</si>
  <si>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</si>
  <si>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</si>
  <si>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</si>
  <si>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</si>
  <si>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</si>
  <si>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</si>
  <si>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</si>
  <si>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</si>
  <si>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</si>
  <si>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</si>
  <si>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</si>
  <si>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</si>
  <si>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</si>
  <si>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</si>
  <si>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</si>
  <si>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</si>
  <si>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</si>
  <si>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</si>
  <si>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</si>
  <si>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</si>
  <si>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</si>
  <si>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</si>
  <si>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</si>
  <si>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</si>
  <si>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</si>
  <si>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</si>
  <si>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</si>
  <si>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</si>
  <si>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</si>
  <si>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</si>
  <si>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</si>
  <si>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</si>
  <si>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</si>
  <si>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</si>
  <si>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</si>
  <si>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</si>
  <si>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</si>
  <si>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</si>
  <si>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</si>
  <si>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</si>
  <si>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</si>
  <si>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</si>
  <si>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</si>
  <si>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</si>
  <si>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</si>
  <si>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</si>
  <si>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</si>
  <si>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</si>
  <si>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</si>
  <si>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</si>
  <si>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</si>
  <si>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</si>
  <si>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</si>
  <si>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</si>
  <si>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</si>
  <si>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</si>
  <si>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</si>
  <si>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</si>
  <si>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</si>
  <si>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</si>
  <si>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</si>
  <si>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</si>
  <si>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</si>
  <si>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</si>
  <si>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</si>
  <si>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</si>
  <si>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</si>
  <si>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</si>
  <si>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</si>
  <si>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</si>
  <si>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</si>
  <si>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</si>
  <si>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</si>
  <si>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</si>
  <si>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</si>
  <si>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</si>
  <si>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</si>
  <si>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</si>
  <si>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</si>
  <si>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</si>
  <si>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</si>
  <si>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</si>
  <si>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</si>
  <si>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</si>
  <si>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</si>
  <si>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</si>
  <si>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</si>
  <si>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</si>
  <si>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</si>
  <si>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</si>
  <si>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</si>
  <si>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</si>
  <si>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</si>
  <si>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</si>
  <si>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</si>
  <si>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</si>
  <si>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</si>
  <si>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</si>
  <si>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</si>
  <si>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</si>
  <si>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</si>
  <si>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</si>
  <si>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</si>
  <si>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</si>
  <si>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</si>
  <si>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</si>
  <si>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</si>
  <si>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</si>
  <si>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</si>
  <si>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</si>
  <si>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</si>
  <si>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</si>
  <si>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</si>
  <si>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</si>
  <si>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</si>
  <si>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</si>
  <si>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</si>
  <si>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</si>
  <si>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</si>
  <si>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</si>
  <si>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</si>
  <si>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</si>
  <si>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</si>
  <si>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</si>
  <si>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</si>
  <si>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</si>
  <si>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</si>
  <si>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</si>
  <si>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</si>
  <si>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</si>
  <si>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</si>
  <si>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</si>
  <si>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</si>
  <si>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</si>
  <si>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</si>
  <si>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</si>
  <si>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</si>
  <si>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</si>
  <si>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</si>
  <si>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</si>
  <si>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</si>
  <si>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</si>
  <si>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</si>
  <si>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</si>
  <si>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</si>
  <si>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</si>
  <si>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</si>
  <si>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</si>
  <si>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</si>
  <si>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</si>
  <si>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</si>
  <si>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</si>
  <si>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</si>
  <si>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</si>
  <si>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</si>
  <si>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</si>
  <si>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</si>
  <si>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</si>
  <si>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</si>
  <si>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</si>
  <si>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</si>
  <si>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</si>
  <si>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</si>
  <si>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</si>
  <si>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</si>
  <si>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</si>
  <si>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</si>
  <si>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</si>
  <si>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</si>
  <si>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</si>
  <si>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</si>
  <si>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</si>
  <si>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</si>
  <si>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</si>
  <si>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</si>
  <si>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</si>
  <si>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</si>
  <si>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</si>
  <si>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</si>
  <si>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</si>
  <si>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</si>
  <si>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</si>
  <si>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</si>
  <si>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</si>
  <si>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</si>
  <si>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</si>
  <si>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</si>
  <si>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</si>
  <si>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</si>
  <si>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</si>
  <si>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</si>
  <si>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</si>
  <si>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</si>
  <si>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</si>
  <si>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</si>
  <si>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</si>
  <si>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</si>
  <si>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</si>
  <si>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</si>
  <si>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</si>
  <si>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</si>
  <si>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</si>
  <si>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</si>
  <si>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</si>
  <si>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</si>
  <si>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</si>
  <si>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</si>
  <si>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</si>
  <si>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</si>
  <si>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</si>
  <si>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</si>
  <si>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</si>
  <si>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</si>
  <si>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</si>
  <si>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</si>
  <si>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</si>
  <si>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</si>
  <si>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</si>
  <si>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</si>
  <si>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</si>
  <si>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</si>
  <si>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</si>
  <si>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</si>
  <si>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</si>
  <si>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</si>
  <si>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</si>
  <si>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</si>
  <si>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</si>
  <si>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</si>
  <si>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</si>
  <si>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</si>
  <si>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</si>
  <si>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</si>
  <si>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</si>
  <si>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</si>
  <si>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</si>
  <si>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</si>
  <si>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</si>
  <si>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</si>
  <si>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</si>
  <si>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</si>
  <si>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</si>
  <si>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</si>
  <si>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</si>
  <si>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</si>
  <si>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</si>
  <si>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</si>
  <si>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</si>
  <si>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</si>
  <si>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</si>
  <si>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</si>
  <si>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</si>
  <si>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</si>
  <si>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</si>
  <si>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</si>
  <si>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</si>
  <si>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</si>
  <si>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</si>
  <si>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</si>
  <si>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</si>
  <si>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</si>
  <si>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</si>
  <si>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</si>
  <si>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</si>
  <si>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</si>
  <si>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</si>
  <si>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</si>
  <si>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</si>
  <si>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</si>
  <si>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</si>
  <si>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</si>
  <si>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</si>
  <si>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</si>
  <si>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</si>
  <si>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</si>
  <si>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</si>
  <si>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</si>
  <si>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</si>
  <si>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</si>
  <si>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</si>
  <si>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</si>
  <si>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</si>
  <si>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</si>
  <si>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</si>
  <si>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</si>
  <si>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</si>
  <si>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</si>
  <si>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</si>
  <si>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</si>
  <si>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</si>
  <si>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</si>
  <si>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</si>
  <si>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</si>
  <si>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</si>
  <si>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</si>
  <si>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</si>
  <si>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</si>
  <si>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</si>
  <si>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</si>
  <si>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</si>
  <si>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</si>
  <si>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</si>
  <si>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</si>
  <si>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</si>
  <si>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</si>
  <si>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</si>
  <si>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</si>
  <si>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</si>
  <si>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</si>
  <si>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</si>
  <si>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</si>
  <si>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</si>
  <si>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</si>
  <si>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</si>
  <si>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</si>
  <si>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</si>
  <si>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</si>
  <si>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</si>
  <si>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</si>
  <si>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</si>
  <si>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</si>
  <si>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</si>
  <si>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</si>
  <si>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</si>
  <si>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</si>
  <si>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</si>
  <si>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</si>
  <si>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</si>
  <si>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</si>
  <si>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</si>
  <si>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</si>
  <si>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</si>
  <si>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</si>
  <si>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</si>
  <si>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</si>
  <si>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</si>
  <si>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</si>
  <si>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</si>
  <si>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</si>
  <si>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</si>
  <si>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</si>
  <si>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</si>
  <si>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</si>
  <si>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</si>
  <si>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</si>
  <si>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</si>
  <si>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</si>
  <si>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</si>
  <si>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</si>
  <si>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</si>
  <si>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</si>
  <si>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</si>
  <si>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</si>
  <si>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</si>
  <si>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</si>
  <si>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</si>
  <si>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</si>
  <si>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</si>
  <si>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</si>
  <si>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</si>
  <si>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</si>
  <si>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</si>
  <si>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</si>
  <si>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</si>
  <si>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</si>
  <si>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</si>
  <si>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</si>
  <si>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</si>
  <si>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</si>
  <si>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</si>
  <si>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</si>
  <si>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</si>
  <si>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</si>
  <si>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</si>
  <si>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</si>
  <si>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</si>
  <si>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</si>
  <si>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</si>
  <si>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</si>
  <si>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</si>
  <si>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</si>
  <si>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</si>
  <si>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</si>
  <si>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</si>
  <si>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</si>
  <si>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</si>
  <si>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</si>
  <si>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</si>
  <si>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</si>
  <si>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</si>
  <si>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</si>
  <si>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</si>
  <si>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</si>
  <si>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</si>
  <si>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</si>
  <si>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</si>
  <si>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</si>
  <si>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</si>
  <si>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</si>
  <si>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</si>
  <si>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</si>
  <si>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</si>
  <si>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</si>
  <si>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</si>
  <si>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</si>
  <si>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</si>
  <si>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</si>
  <si>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</si>
  <si>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</si>
  <si>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</si>
  <si>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</si>
  <si>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</si>
  <si>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</si>
  <si>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</si>
  <si>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</si>
  <si>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</si>
  <si>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</si>
  <si>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</si>
  <si>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</si>
  <si>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</si>
  <si>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</si>
  <si>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</si>
  <si>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</si>
  <si>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</si>
  <si>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</si>
  <si>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</si>
  <si>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</si>
  <si>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</si>
  <si>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</si>
  <si>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</si>
  <si>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</si>
  <si>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</si>
  <si>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</si>
  <si>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</si>
  <si>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</si>
  <si>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</si>
  <si>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</si>
  <si>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</si>
  <si>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</si>
  <si>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</si>
  <si>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</si>
  <si>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</si>
  <si>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</si>
  <si>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</si>
  <si>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</si>
  <si>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</si>
  <si>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</si>
  <si>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</si>
  <si>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</si>
  <si>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</si>
  <si>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</si>
  <si>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</si>
  <si>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</si>
  <si>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</si>
  <si>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</si>
  <si>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</si>
  <si>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</si>
  <si>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</si>
  <si>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</si>
  <si>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</si>
  <si>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</si>
  <si>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</si>
  <si>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</si>
  <si>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</si>
  <si>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</si>
  <si>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</si>
  <si>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</si>
  <si>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</si>
  <si>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</si>
  <si>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</si>
  <si>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</si>
  <si>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</si>
  <si>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</si>
  <si>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</si>
  <si>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</si>
  <si>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</si>
  <si>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</si>
  <si>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</si>
  <si>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</si>
  <si>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</si>
  <si>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</si>
  <si>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</si>
  <si>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</si>
  <si>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</si>
  <si>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</si>
  <si>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</si>
  <si>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</si>
  <si>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</si>
  <si>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</si>
  <si>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</si>
  <si>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</si>
  <si>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</si>
  <si>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</si>
  <si>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</si>
  <si>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</si>
  <si>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</si>
  <si>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</si>
  <si>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</si>
  <si>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</si>
  <si>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</si>
  <si>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</si>
  <si>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</si>
  <si>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</si>
  <si>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</si>
  <si>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</si>
  <si>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</si>
  <si>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</si>
  <si>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</si>
  <si>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</si>
  <si>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</si>
  <si>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</si>
  <si>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</si>
  <si>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</si>
  <si>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</si>
  <si>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</si>
  <si>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</si>
  <si>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</si>
  <si>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</si>
  <si>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</si>
  <si>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</si>
  <si>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</si>
  <si>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</si>
  <si>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</si>
  <si>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</si>
  <si>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</si>
  <si>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</si>
  <si>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</si>
  <si>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</si>
  <si>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</si>
  <si>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</si>
  <si>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</si>
  <si>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</si>
  <si>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</si>
  <si>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</si>
  <si>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</si>
  <si>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</si>
  <si>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</si>
  <si>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</si>
  <si>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</si>
  <si>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</si>
  <si>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</si>
  <si>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</si>
  <si>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</si>
  <si>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</si>
  <si>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</si>
  <si>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</si>
  <si>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</si>
  <si>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</si>
  <si>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</si>
  <si>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</si>
  <si>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</si>
  <si>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</si>
  <si>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</si>
  <si>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</si>
  <si>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</si>
  <si>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</si>
  <si>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</si>
  <si>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</si>
  <si>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</si>
  <si>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</si>
  <si>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</si>
  <si>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</si>
  <si>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</si>
  <si>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</si>
  <si>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</si>
  <si>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</si>
  <si>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</si>
  <si>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</si>
  <si>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</si>
  <si>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</si>
  <si>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</si>
  <si>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</si>
  <si>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</si>
  <si>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</si>
  <si>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</si>
  <si>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</si>
  <si>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</si>
  <si>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</si>
  <si>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</si>
  <si>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</si>
  <si>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</si>
  <si>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</si>
  <si>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</si>
  <si>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</si>
  <si>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</si>
  <si>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</si>
  <si>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</si>
  <si>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</si>
  <si>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</si>
  <si>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</si>
  <si>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</si>
  <si>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</si>
  <si>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</si>
  <si>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</si>
  <si>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</si>
  <si>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</si>
  <si>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</si>
  <si>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</si>
  <si>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</si>
  <si>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</si>
  <si>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</si>
  <si>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</si>
  <si>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</si>
  <si>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</si>
  <si>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</si>
  <si>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</si>
  <si>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</si>
  <si>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</si>
  <si>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</si>
  <si>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</si>
  <si>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</si>
  <si>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</si>
  <si>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</si>
  <si>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</si>
  <si>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</si>
  <si>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</si>
  <si>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</si>
  <si>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</si>
  <si>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</si>
  <si>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</si>
  <si>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</si>
  <si>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</si>
  <si>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</si>
  <si>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</si>
  <si>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</si>
  <si>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</si>
  <si>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</si>
  <si>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</si>
  <si>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</si>
  <si>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</si>
  <si>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</si>
  <si>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</si>
  <si>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</si>
  <si>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</si>
  <si>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</si>
  <si>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</si>
  <si>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</si>
  <si>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</si>
  <si>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</si>
  <si>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</si>
  <si>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</si>
  <si>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</si>
  <si>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</si>
  <si>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</si>
  <si>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</si>
  <si>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</si>
  <si>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</si>
  <si>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</si>
  <si>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</si>
  <si>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</si>
  <si>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</si>
  <si>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</si>
  <si>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</si>
  <si>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</si>
  <si>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</si>
  <si>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</si>
  <si>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</si>
  <si>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</si>
  <si>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</si>
  <si>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</si>
  <si>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</si>
  <si>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</si>
  <si>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</si>
  <si>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</si>
  <si>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</si>
  <si>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</si>
  <si>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</si>
  <si>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</si>
  <si>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</si>
  <si>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</si>
  <si>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</si>
  <si>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</si>
  <si>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</si>
  <si>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</si>
  <si>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</si>
  <si>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</si>
  <si>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</si>
  <si>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</si>
  <si>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</si>
  <si>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</si>
  <si>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</si>
  <si>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</si>
  <si>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</si>
  <si>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</si>
  <si>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</si>
  <si>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</si>
  <si>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</si>
  <si>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</si>
  <si>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</si>
  <si>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</si>
  <si>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</si>
  <si>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</si>
  <si>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</si>
  <si>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</si>
  <si>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</si>
  <si>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</si>
  <si>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</si>
  <si>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</si>
  <si>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</si>
  <si>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</si>
  <si>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</si>
  <si>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</si>
  <si>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</si>
  <si>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</si>
  <si>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</si>
  <si>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</si>
  <si>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</si>
  <si>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</si>
  <si>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</si>
  <si>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</si>
  <si>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</si>
  <si>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</si>
  <si>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</si>
  <si>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</si>
  <si>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</si>
  <si>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</si>
  <si>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</si>
  <si>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</si>
  <si>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</si>
  <si>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</si>
  <si>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</si>
  <si>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</si>
  <si>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</si>
  <si>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</si>
  <si>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</si>
  <si>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</si>
  <si>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</si>
  <si>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</si>
  <si>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</si>
  <si>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</si>
  <si>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</si>
  <si>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</si>
  <si>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</si>
  <si>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</si>
  <si>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</si>
  <si>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</si>
  <si>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</si>
  <si>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</si>
  <si>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</si>
  <si>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</si>
  <si>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</si>
  <si>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</si>
  <si>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</si>
  <si>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</si>
  <si>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</si>
  <si>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</si>
  <si>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</si>
  <si>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</si>
  <si>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</si>
  <si>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</si>
  <si>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</si>
  <si>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</si>
  <si>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</si>
  <si>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</si>
  <si>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</si>
  <si>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</si>
  <si>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</si>
  <si>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</si>
  <si>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</si>
  <si>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</si>
  <si>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</si>
  <si>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</si>
  <si>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</si>
  <si>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</si>
  <si>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</si>
  <si>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</si>
  <si>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</si>
  <si>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</si>
  <si>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</si>
  <si>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</si>
  <si>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</si>
  <si>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</si>
  <si>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</si>
  <si>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</si>
  <si>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</si>
  <si>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</si>
  <si>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</si>
  <si>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</si>
  <si>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</si>
  <si>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</si>
  <si>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</si>
  <si>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</si>
  <si>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</si>
  <si>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</si>
  <si>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</si>
  <si>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</si>
  <si>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</si>
  <si>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</si>
  <si>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</si>
  <si>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</si>
  <si>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</si>
  <si>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</si>
  <si>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</si>
  <si>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</si>
  <si>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</si>
  <si>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</si>
  <si>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</si>
  <si>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</si>
  <si>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</si>
  <si>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</si>
  <si>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</si>
  <si>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</si>
  <si>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</si>
  <si>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</si>
  <si>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</si>
  <si>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</si>
  <si>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</si>
  <si>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</si>
  <si>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</si>
  <si>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</si>
  <si>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</si>
  <si>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</si>
  <si>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</si>
  <si>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</si>
  <si>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</si>
  <si>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</si>
  <si>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</si>
  <si>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</si>
  <si>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</si>
  <si>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</si>
  <si>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</si>
  <si>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</si>
  <si>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</si>
  <si>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</si>
  <si>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</si>
  <si>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</si>
  <si>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</si>
  <si>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</si>
  <si>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</si>
  <si>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</si>
  <si>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</si>
  <si>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</si>
  <si>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</si>
  <si>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</si>
  <si>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</si>
  <si>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</si>
  <si>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</si>
  <si>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</si>
  <si>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</si>
  <si>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</si>
  <si>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</si>
  <si>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</si>
  <si>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</si>
  <si>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</si>
  <si>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</si>
  <si>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</si>
  <si>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</si>
  <si>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</si>
  <si>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</si>
  <si>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</si>
  <si>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</si>
  <si>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</si>
  <si>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</si>
  <si>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</si>
  <si>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</si>
  <si>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</si>
  <si>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</si>
  <si>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</si>
  <si>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</si>
  <si>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</si>
  <si>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</si>
  <si>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</si>
  <si>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</si>
  <si>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</si>
  <si>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</si>
  <si>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</si>
  <si>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</si>
  <si>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</si>
  <si>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</si>
  <si>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</si>
  <si>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</si>
  <si>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</si>
  <si>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</si>
  <si>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</si>
  <si>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</si>
  <si>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</si>
  <si>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</si>
  <si>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</si>
  <si>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</si>
  <si>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</si>
  <si>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</si>
  <si>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</si>
  <si>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</si>
  <si>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</si>
  <si>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</si>
  <si>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</si>
  <si>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</si>
  <si>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</si>
  <si>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</si>
  <si>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</si>
  <si>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</si>
  <si>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</si>
  <si>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</si>
  <si>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</si>
  <si>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</si>
  <si>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</si>
  <si>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</si>
  <si>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</si>
  <si>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</si>
  <si>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</si>
  <si>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</si>
  <si>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</si>
  <si>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</si>
  <si>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</si>
  <si>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</si>
  <si>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</si>
  <si>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</si>
  <si>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</si>
  <si>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</si>
  <si>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</si>
  <si>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</si>
  <si>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</si>
  <si>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</si>
  <si>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</si>
  <si>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</si>
  <si>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</si>
  <si>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</si>
  <si>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</si>
  <si>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</si>
  <si>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</si>
  <si>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</si>
  <si>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</si>
  <si>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</si>
  <si>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</si>
  <si>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</si>
  <si>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</si>
  <si>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</si>
  <si>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</si>
  <si>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</si>
  <si>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</si>
  <si>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</si>
  <si>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</si>
  <si>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</si>
  <si>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</si>
  <si>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</si>
  <si>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</si>
  <si>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</si>
  <si>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</si>
  <si>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</si>
  <si>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</si>
  <si>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</si>
  <si>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</si>
  <si>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</si>
  <si>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</si>
  <si>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</si>
  <si>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</si>
  <si>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</si>
  <si>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</si>
  <si>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</si>
  <si>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</si>
  <si>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</si>
  <si>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</si>
  <si>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</si>
  <si>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</si>
  <si>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</si>
  <si>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</si>
  <si>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</si>
  <si>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</si>
  <si>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</si>
  <si>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</si>
  <si>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</si>
  <si>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</si>
  <si>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</si>
  <si>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</si>
  <si>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</si>
  <si>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</si>
  <si>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</si>
  <si>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</si>
  <si>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</si>
  <si>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</si>
  <si>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</si>
  <si>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</si>
  <si>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</si>
  <si>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</si>
  <si>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</si>
  <si>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</si>
  <si>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</si>
  <si>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</si>
  <si>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</si>
  <si>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</si>
  <si>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</si>
  <si>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</si>
  <si>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</si>
  <si>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</si>
  <si>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</si>
  <si>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</si>
  <si>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</si>
  <si>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</si>
  <si>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</si>
  <si>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</si>
  <si>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</si>
  <si>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</si>
  <si>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</si>
  <si>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</si>
  <si>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</si>
  <si>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</si>
  <si>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</si>
  <si>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</si>
  <si>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</si>
  <si>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</si>
  <si>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</si>
  <si>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</si>
  <si>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</si>
  <si>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</si>
  <si>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</si>
  <si>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</si>
  <si>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</si>
  <si>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</si>
  <si>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</si>
  <si>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</si>
  <si>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</si>
  <si>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</si>
  <si>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</si>
  <si>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</si>
  <si>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</si>
  <si>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</si>
  <si>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</si>
  <si>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</si>
  <si>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</si>
  <si>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</si>
  <si>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</si>
  <si>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</si>
  <si>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</si>
  <si>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</si>
  <si>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</si>
  <si>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</si>
  <si>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</si>
  <si>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</si>
  <si>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</si>
  <si>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</si>
  <si>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</si>
  <si>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</si>
  <si>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</si>
  <si>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</si>
  <si>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</si>
  <si>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</si>
  <si>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</si>
  <si>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</si>
  <si>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</si>
  <si>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</si>
  <si>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</si>
  <si>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</si>
  <si>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</si>
  <si>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</si>
  <si>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</si>
  <si>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</si>
  <si>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</si>
  <si>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</si>
  <si>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</si>
  <si>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</si>
  <si>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</si>
  <si>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</si>
  <si>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</si>
  <si>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</si>
  <si>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</si>
  <si>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</si>
  <si>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</si>
  <si>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</si>
  <si>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</si>
  <si>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</si>
  <si>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</si>
  <si>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</si>
  <si>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</si>
  <si>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</si>
  <si>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</si>
  <si>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</si>
  <si>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</si>
  <si>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</si>
  <si>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</si>
  <si>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</si>
  <si>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</si>
  <si>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</si>
  <si>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</si>
  <si>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</si>
  <si>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</si>
  <si>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</si>
  <si>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</si>
  <si>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</si>
  <si>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</si>
  <si>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</si>
  <si>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</si>
  <si>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</si>
  <si>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</si>
  <si>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</si>
  <si>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</si>
  <si>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</si>
  <si>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</si>
  <si>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</si>
  <si>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</si>
  <si>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</si>
  <si>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</si>
  <si>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</si>
  <si>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</si>
  <si>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</si>
  <si>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</si>
  <si>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</si>
  <si>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</si>
  <si>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</si>
  <si>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</si>
  <si>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</si>
  <si>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</si>
  <si>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</si>
  <si>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</si>
  <si>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</si>
  <si>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</si>
  <si>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</si>
  <si>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</si>
  <si>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</si>
  <si>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</si>
  <si>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</si>
  <si>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</si>
  <si>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</si>
  <si>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</si>
  <si>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</si>
  <si>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</si>
  <si>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</si>
  <si>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</si>
  <si>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</si>
  <si>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</si>
  <si>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</si>
  <si>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</si>
  <si>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</si>
  <si>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</si>
  <si>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</si>
  <si>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</si>
  <si>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</si>
  <si>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</si>
  <si>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</si>
  <si>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</si>
  <si>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</si>
  <si>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</si>
  <si>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</si>
  <si>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</si>
  <si>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</si>
  <si>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</si>
  <si>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</si>
  <si>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</si>
  <si>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</si>
  <si>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</si>
  <si>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</si>
  <si>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</si>
  <si>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</si>
  <si>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</si>
  <si>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</si>
  <si>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</si>
  <si>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</si>
  <si>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</si>
  <si>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</si>
  <si>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</si>
  <si>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</si>
  <si>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</si>
  <si>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</si>
  <si>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</si>
  <si>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</si>
  <si>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</si>
  <si>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</si>
  <si>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</si>
  <si>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</si>
  <si>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</si>
  <si>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</si>
  <si>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</si>
  <si>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</si>
  <si>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</si>
  <si>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</si>
  <si>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</si>
  <si>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</si>
  <si>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</si>
  <si>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</si>
  <si>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</si>
  <si>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</si>
  <si>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</si>
  <si>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</si>
  <si>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</si>
  <si>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</si>
  <si>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</si>
  <si>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</si>
  <si>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</si>
  <si>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</si>
  <si>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</si>
  <si>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</si>
  <si>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</si>
  <si>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</si>
  <si>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</si>
  <si>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</si>
  <si>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</si>
  <si>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</si>
  <si>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</si>
  <si>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</si>
  <si>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</si>
  <si>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</si>
  <si>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</si>
  <si>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</si>
  <si>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</si>
  <si>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</si>
  <si>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</si>
  <si>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</si>
  <si>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</si>
  <si>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</si>
  <si>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</si>
  <si>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</si>
  <si>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</si>
  <si>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</si>
  <si>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</si>
  <si>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</si>
  <si>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</si>
  <si>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</si>
  <si>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</si>
  <si>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</si>
  <si>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</si>
  <si>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</si>
  <si>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</si>
  <si>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</si>
  <si>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</si>
  <si>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</si>
  <si>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</si>
  <si>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</si>
  <si>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</si>
  <si>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</si>
  <si>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</si>
  <si>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</si>
  <si>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</si>
  <si>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</si>
  <si>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</si>
  <si>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</si>
  <si>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</si>
  <si>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</si>
  <si>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</si>
  <si>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</si>
  <si>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</si>
  <si>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</si>
  <si>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</si>
  <si>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</si>
  <si>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</si>
  <si>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</si>
  <si>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</si>
  <si>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</si>
  <si>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</si>
  <si>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</si>
  <si>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</si>
  <si>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</si>
  <si>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</si>
  <si>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</si>
  <si>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</si>
  <si>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</si>
  <si>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</si>
  <si>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</si>
  <si>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</si>
  <si>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</si>
  <si>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</si>
  <si>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</si>
  <si>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</si>
  <si>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</si>
  <si>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</si>
  <si>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</si>
  <si>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</si>
  <si>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</si>
  <si>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</si>
  <si>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</si>
  <si>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</si>
  <si>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</si>
  <si>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</si>
  <si>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</si>
  <si>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</si>
  <si>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</si>
  <si>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</si>
  <si>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</si>
  <si>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</si>
  <si>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</si>
  <si>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</si>
  <si>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</si>
  <si>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</si>
  <si>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</si>
  <si>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</si>
  <si>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</si>
  <si>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</si>
  <si>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</si>
  <si>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</si>
  <si>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</si>
  <si>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</si>
  <si>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</si>
  <si>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</si>
  <si>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</si>
  <si>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</si>
  <si>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</si>
  <si>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</si>
  <si>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</si>
  <si>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</si>
  <si>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</si>
  <si>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</si>
  <si>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</si>
  <si>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</si>
  <si>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</si>
  <si>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</si>
  <si>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</si>
  <si>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</si>
  <si>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</si>
  <si>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</si>
  <si>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</si>
  <si>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</si>
  <si>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</si>
  <si>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</si>
  <si>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</si>
  <si>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</si>
  <si>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</si>
  <si>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</si>
  <si>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</si>
  <si>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</si>
  <si>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</si>
  <si>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</si>
  <si>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</si>
  <si>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</si>
  <si>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</si>
  <si>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</si>
  <si>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</si>
  <si>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</si>
  <si>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</si>
  <si>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</si>
  <si>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</si>
  <si>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</si>
  <si>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</si>
  <si>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</si>
  <si>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</si>
  <si>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</si>
  <si>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</si>
  <si>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</si>
  <si>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</si>
  <si>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</si>
  <si>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</si>
  <si>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</si>
  <si>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</si>
  <si>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</si>
  <si>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</si>
  <si>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</si>
  <si>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</si>
  <si>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</si>
  <si>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</si>
  <si>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</si>
  <si>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</si>
  <si>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</si>
  <si>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</si>
  <si>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</si>
  <si>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</si>
  <si>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</si>
  <si>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</si>
  <si>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</si>
  <si>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</si>
  <si>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</si>
  <si>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</si>
  <si>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</si>
  <si>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</si>
  <si>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</si>
  <si>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</si>
  <si>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</si>
  <si>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</si>
  <si>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</si>
  <si>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</si>
  <si>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</si>
  <si>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</si>
  <si>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</si>
  <si>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</si>
  <si>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</si>
  <si>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</si>
  <si>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</si>
  <si>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</si>
  <si>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</si>
  <si>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</si>
  <si>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</si>
  <si>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</si>
  <si>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</si>
  <si>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</si>
  <si>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</si>
  <si>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</si>
  <si>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</si>
  <si>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</si>
  <si>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</si>
  <si>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</si>
  <si>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</si>
  <si>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</si>
  <si>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</si>
  <si>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</si>
  <si>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</si>
  <si>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</si>
  <si>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</si>
  <si>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</si>
  <si>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</si>
  <si>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</si>
  <si>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</si>
  <si>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</si>
  <si>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</si>
  <si>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</si>
  <si>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</si>
  <si>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</si>
  <si>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</si>
  <si>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</si>
  <si>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</si>
  <si>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</si>
  <si>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</si>
  <si>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</si>
  <si>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</si>
  <si>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</si>
  <si>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</si>
  <si>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</si>
  <si>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</si>
  <si>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</si>
  <si>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</si>
  <si>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</si>
  <si>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</si>
  <si>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</si>
  <si>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</si>
  <si>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</si>
  <si>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</si>
  <si>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</si>
  <si>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</si>
  <si>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</si>
  <si>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</si>
  <si>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</si>
  <si>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</si>
  <si>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</si>
  <si>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</si>
  <si>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</si>
  <si>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</si>
  <si>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</si>
  <si>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</si>
  <si>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</si>
  <si>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</si>
  <si>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</si>
  <si>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</si>
  <si>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</si>
  <si>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</si>
  <si>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</si>
  <si>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</si>
  <si>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</si>
  <si>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</si>
  <si>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</si>
  <si>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</si>
  <si>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</si>
  <si>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</si>
  <si>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</si>
  <si>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</si>
  <si>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</si>
  <si>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</si>
  <si>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</si>
  <si>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</si>
  <si>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</si>
  <si>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</si>
  <si>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</si>
  <si>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</si>
  <si>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</si>
  <si>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</si>
  <si>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</si>
  <si>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</si>
  <si>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</si>
  <si>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</si>
  <si>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</si>
  <si>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</si>
  <si>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</si>
  <si>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</si>
  <si>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</si>
  <si>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</si>
  <si>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</si>
  <si>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</si>
  <si>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</si>
  <si>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</si>
  <si>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</si>
  <si>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</si>
  <si>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</si>
  <si>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</si>
  <si>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</si>
  <si>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</si>
  <si>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</si>
  <si>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</si>
  <si>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</si>
  <si>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</si>
  <si>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</si>
  <si>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</si>
  <si>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</si>
  <si>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</si>
  <si>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</si>
  <si>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</si>
  <si>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</si>
  <si>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</si>
  <si>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</si>
  <si>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</si>
  <si>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</si>
  <si>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</si>
  <si>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</si>
  <si>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</si>
  <si>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</si>
  <si>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</si>
  <si>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</si>
  <si>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</si>
  <si>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</si>
  <si>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</si>
  <si>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</si>
  <si>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</si>
  <si>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</si>
  <si>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</si>
  <si>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</si>
  <si>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</si>
  <si>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</si>
  <si>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</si>
  <si>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</si>
  <si>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</si>
  <si>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</si>
  <si>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</si>
  <si>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</si>
  <si>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</si>
  <si>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</si>
  <si>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</si>
  <si>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</si>
  <si>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</si>
  <si>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</si>
  <si>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</si>
  <si>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</si>
  <si>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</si>
  <si>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</si>
  <si>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</si>
  <si>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</si>
  <si>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</si>
  <si>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</si>
  <si>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</si>
  <si>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</si>
  <si>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</si>
  <si>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</si>
  <si>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</si>
  <si>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</si>
  <si>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</si>
  <si>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</si>
  <si>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</si>
  <si>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</si>
  <si>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</si>
  <si>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</si>
  <si>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</si>
  <si>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</si>
  <si>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</si>
  <si>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</si>
  <si>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</si>
  <si>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</si>
  <si>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</si>
  <si>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</si>
  <si>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</si>
  <si>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</si>
  <si>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</si>
  <si>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</si>
  <si>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</si>
  <si>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</si>
  <si>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</si>
  <si>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</si>
  <si>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</si>
  <si>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</si>
  <si>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</si>
  <si>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</si>
  <si>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</si>
  <si>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</si>
  <si>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</si>
  <si>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</si>
  <si>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</si>
  <si>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</si>
  <si>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</si>
  <si>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</si>
  <si>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</si>
  <si>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</si>
  <si>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</si>
  <si>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</si>
  <si>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</si>
  <si>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</si>
  <si>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</si>
  <si>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</si>
  <si>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</si>
  <si>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</si>
  <si>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</si>
  <si>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</si>
  <si>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</si>
  <si>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</si>
  <si>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</si>
  <si>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</si>
  <si>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</si>
  <si>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</si>
  <si>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</si>
  <si>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</si>
  <si>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</si>
  <si>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</si>
  <si>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</si>
  <si>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</si>
  <si>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</si>
  <si>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</si>
  <si>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</si>
  <si>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</si>
  <si>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</si>
  <si>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</si>
  <si>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</si>
  <si>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</si>
  <si>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</si>
  <si>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</si>
  <si>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</si>
  <si>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</si>
  <si>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</si>
  <si>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</si>
  <si>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</si>
  <si>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</si>
  <si>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</si>
  <si>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</si>
  <si>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</si>
  <si>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</si>
  <si>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</si>
  <si>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</si>
  <si>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</si>
  <si>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</si>
  <si>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</si>
  <si>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</si>
  <si>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</si>
  <si>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</si>
  <si>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</si>
  <si>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</si>
  <si>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</si>
  <si>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</si>
  <si>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</si>
  <si>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</si>
  <si>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</si>
  <si>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</si>
  <si>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</si>
  <si>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</si>
  <si>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</si>
  <si>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</si>
  <si>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</si>
  <si>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</si>
  <si>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</si>
  <si>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</si>
  <si>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</si>
  <si>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</si>
  <si>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</si>
  <si>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</si>
  <si>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</si>
  <si>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</si>
  <si>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</si>
  <si>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</si>
  <si>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</si>
  <si>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</si>
  <si>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</si>
  <si>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</si>
  <si>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</si>
  <si>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</si>
  <si>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</si>
  <si>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</si>
  <si>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</si>
  <si>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</si>
  <si>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</si>
  <si>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</si>
  <si>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</si>
  <si>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</si>
  <si>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</si>
  <si>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</si>
  <si>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</si>
  <si>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</si>
  <si>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</si>
  <si>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</si>
  <si>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</si>
  <si>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</si>
  <si>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</si>
  <si>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</si>
  <si>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</si>
  <si>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</si>
  <si>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</si>
  <si>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</si>
  <si>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</si>
  <si>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</si>
  <si>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</si>
  <si>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</si>
  <si>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</si>
  <si>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</si>
  <si>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</si>
  <si>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</si>
  <si>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</si>
  <si>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</si>
  <si>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</si>
  <si>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</si>
  <si>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</si>
  <si>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</si>
  <si>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</si>
  <si>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</si>
  <si>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</si>
  <si>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</si>
  <si>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</si>
  <si>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</si>
  <si>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</si>
  <si>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</si>
  <si>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</si>
  <si>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</si>
  <si>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</si>
  <si>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</si>
  <si>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</si>
  <si>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</si>
  <si>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</si>
  <si>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</si>
  <si>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</si>
  <si>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</si>
  <si>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</si>
  <si>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</si>
  <si>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</si>
  <si>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</si>
  <si>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</si>
  <si>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</si>
  <si>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</si>
  <si>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</si>
  <si>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</si>
  <si>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</si>
  <si>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</si>
  <si>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</si>
  <si>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</si>
  <si>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</si>
  <si>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</si>
  <si>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</si>
  <si>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</si>
  <si>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</si>
  <si>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</si>
  <si>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</si>
  <si>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</si>
  <si>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</si>
  <si>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</si>
  <si>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</si>
  <si>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</si>
  <si>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</si>
  <si>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</si>
  <si>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</si>
  <si>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</si>
  <si>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</si>
  <si>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</si>
  <si>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</si>
  <si>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</si>
  <si>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</si>
  <si>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</si>
  <si>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</si>
  <si>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</si>
  <si>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</si>
  <si>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</si>
  <si>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</si>
  <si>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</si>
  <si>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</si>
  <si>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</si>
  <si>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</si>
  <si>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</si>
  <si>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</si>
  <si>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</si>
  <si>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</si>
  <si>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</si>
  <si>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</si>
  <si>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</si>
  <si>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</si>
  <si>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</si>
  <si>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</si>
  <si>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</si>
  <si>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</si>
  <si>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</si>
  <si>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</si>
  <si>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</si>
  <si>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</si>
  <si>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</si>
  <si>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</si>
  <si>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</si>
  <si>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</si>
  <si>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</si>
  <si>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</si>
  <si>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</si>
  <si>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</si>
  <si>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</si>
  <si>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</si>
  <si>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</si>
  <si>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</si>
  <si>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</si>
  <si>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</si>
  <si>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</si>
  <si>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</si>
  <si>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</si>
  <si>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</si>
  <si>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</si>
  <si>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</si>
  <si>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</si>
  <si>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</si>
  <si>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</si>
  <si>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</si>
  <si>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</si>
  <si>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</si>
  <si>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</si>
  <si>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</si>
  <si>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</si>
  <si>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</si>
  <si>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</si>
  <si>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</si>
  <si>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</si>
  <si>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</si>
  <si>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</si>
  <si>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</si>
  <si>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</si>
  <si>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</si>
  <si>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</si>
  <si>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</si>
  <si>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</si>
  <si>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</si>
  <si>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</si>
  <si>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</si>
  <si>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</si>
  <si>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</si>
  <si>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</si>
  <si>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</si>
  <si>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</si>
  <si>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</si>
  <si>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</si>
  <si>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</si>
  <si>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</si>
  <si>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</si>
  <si>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</si>
  <si>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</si>
  <si>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</si>
  <si>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</si>
  <si>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</si>
  <si>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</si>
  <si>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</si>
  <si>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</si>
  <si>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</si>
  <si>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</si>
  <si>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</si>
  <si>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</si>
  <si>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</si>
  <si>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</si>
  <si>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</si>
  <si>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</si>
  <si>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</si>
  <si>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</si>
  <si>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</si>
  <si>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</si>
  <si>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</si>
  <si>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</si>
  <si>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</si>
  <si>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</si>
  <si>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</si>
  <si>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</si>
  <si>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</si>
  <si>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</si>
  <si>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</si>
  <si>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</si>
  <si>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</si>
  <si>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</si>
  <si>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</si>
  <si>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</si>
  <si>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</si>
  <si>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</si>
  <si>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</si>
  <si>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</si>
  <si>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</si>
  <si>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</si>
  <si>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</si>
  <si>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</si>
  <si>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</si>
  <si>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</si>
  <si>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</si>
  <si>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</si>
  <si>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</si>
  <si>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</si>
  <si>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</si>
  <si>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</si>
  <si>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</si>
  <si>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</si>
  <si>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</si>
  <si>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</si>
  <si>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</si>
  <si>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</si>
  <si>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</si>
  <si>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</si>
  <si>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</si>
  <si>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</si>
  <si>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</si>
  <si>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</si>
  <si>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</si>
  <si>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</si>
  <si>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</si>
  <si>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</si>
  <si>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</si>
  <si>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</si>
  <si>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</si>
  <si>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</si>
  <si>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</si>
  <si>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</si>
  <si>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</si>
  <si>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</si>
  <si>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</si>
  <si>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</si>
  <si>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</si>
  <si>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</si>
  <si>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</si>
  <si>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</si>
  <si>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</si>
  <si>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</si>
  <si>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</si>
  <si>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</si>
  <si>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</si>
  <si>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</si>
  <si>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</si>
  <si>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</si>
  <si>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</si>
  <si>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</si>
  <si>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</si>
  <si>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</si>
  <si>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</si>
  <si>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</si>
  <si>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</si>
  <si>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</si>
  <si>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</si>
  <si>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</si>
  <si>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</si>
  <si>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</si>
  <si>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</si>
  <si>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</si>
  <si>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</si>
  <si>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</si>
  <si>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</si>
  <si>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</si>
  <si>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</si>
  <si>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</si>
  <si>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</si>
  <si>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</si>
  <si>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</si>
  <si>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</si>
  <si>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</si>
  <si>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</si>
  <si>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</si>
  <si>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</si>
  <si>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</si>
  <si>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</si>
  <si>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</si>
  <si>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</si>
  <si>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</si>
  <si>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</si>
  <si>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</si>
  <si>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</si>
  <si>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</si>
  <si>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</si>
  <si>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</si>
  <si>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</si>
  <si>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</si>
  <si>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</si>
  <si>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</si>
  <si>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</si>
  <si>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</si>
  <si>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</si>
  <si>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</si>
  <si>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</si>
  <si>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</si>
  <si>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</si>
  <si>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</si>
  <si>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</si>
  <si>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</si>
  <si>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</si>
  <si>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</si>
  <si>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</si>
  <si>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</si>
  <si>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</si>
  <si>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</si>
  <si>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</si>
  <si>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</si>
  <si>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</si>
  <si>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</si>
  <si>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</si>
  <si>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</si>
  <si>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</si>
  <si>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</si>
  <si>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</si>
  <si>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</si>
  <si>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</si>
  <si>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</si>
  <si>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</si>
  <si>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</si>
  <si>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</si>
  <si>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</si>
  <si>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</si>
  <si>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</si>
  <si>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</si>
  <si>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</si>
  <si>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</si>
  <si>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</si>
  <si>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</si>
  <si>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</si>
  <si>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</si>
  <si>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</si>
  <si>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</si>
  <si>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</si>
  <si>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</si>
  <si>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</si>
  <si>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</si>
  <si>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</si>
  <si>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</si>
  <si>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</si>
  <si>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</si>
  <si>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</si>
  <si>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</si>
  <si>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</si>
  <si>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</si>
  <si>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</si>
  <si>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</si>
  <si>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</si>
  <si>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</si>
  <si>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</si>
  <si>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</si>
  <si>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</si>
  <si>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</si>
  <si>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</si>
  <si>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</si>
  <si>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</si>
  <si>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</si>
  <si>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</si>
  <si>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</si>
  <si>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</si>
  <si>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</si>
  <si>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</si>
  <si>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</si>
  <si>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</si>
  <si>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</si>
  <si>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</si>
  <si>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</si>
  <si>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</si>
  <si>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</si>
  <si>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</si>
  <si>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</si>
  <si>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</si>
  <si>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</si>
  <si>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</si>
  <si>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</si>
  <si>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</si>
  <si>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</si>
  <si>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</si>
  <si>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</si>
  <si>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</si>
  <si>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</si>
  <si>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</si>
  <si>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</si>
  <si>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</si>
  <si>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</si>
  <si>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</si>
  <si>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</si>
  <si>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</si>
  <si>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</si>
  <si>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</si>
  <si>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</si>
  <si>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</si>
  <si>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</si>
  <si>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</si>
  <si>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</si>
  <si>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</si>
  <si>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</si>
  <si>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</si>
  <si>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</si>
  <si>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</si>
  <si>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</si>
  <si>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</si>
  <si>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</si>
  <si>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</si>
  <si>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</si>
  <si>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</si>
  <si>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</si>
  <si>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</si>
  <si>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</si>
  <si>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</si>
  <si>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</si>
  <si>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</si>
  <si>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</si>
  <si>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</si>
  <si>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</si>
  <si>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</si>
  <si>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</si>
  <si>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</si>
  <si>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</si>
  <si>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</si>
  <si>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</si>
  <si>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</si>
  <si>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</si>
  <si>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</si>
  <si>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</si>
  <si>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</si>
  <si>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</si>
  <si>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</si>
  <si>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</si>
  <si>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</si>
  <si>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</si>
  <si>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</si>
  <si>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</si>
  <si>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</si>
  <si>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</si>
  <si>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</si>
  <si>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</si>
  <si>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</si>
  <si>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</si>
  <si>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</si>
  <si>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</si>
  <si>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</si>
  <si>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</si>
  <si>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</si>
  <si>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</si>
  <si>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</si>
  <si>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</si>
  <si>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</si>
  <si>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</si>
  <si>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</si>
  <si>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</si>
  <si>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</si>
  <si>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</si>
  <si>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</si>
  <si>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</si>
  <si>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</si>
  <si>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</si>
  <si>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</si>
  <si>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</si>
  <si>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</si>
  <si>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</si>
  <si>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</si>
  <si>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</si>
  <si>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</si>
  <si>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</si>
  <si>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</si>
  <si>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</si>
  <si>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</si>
  <si>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</si>
  <si>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</si>
  <si>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</si>
  <si>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</si>
  <si>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</si>
  <si>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</si>
  <si>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</si>
  <si>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</si>
  <si>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</si>
  <si>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</si>
  <si>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</si>
  <si>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</si>
  <si>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</si>
  <si>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</si>
  <si>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</si>
  <si>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</si>
  <si>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</si>
  <si>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</si>
  <si>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</si>
  <si>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</si>
  <si>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</si>
  <si>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</si>
  <si>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</si>
  <si>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</si>
  <si>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</si>
  <si>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</si>
  <si>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</si>
  <si>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</si>
  <si>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</si>
  <si>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</si>
  <si>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</si>
  <si>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</si>
  <si>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</si>
  <si>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</si>
  <si>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</si>
  <si>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</si>
  <si>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</si>
  <si>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</si>
  <si>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</si>
  <si>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</si>
  <si>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</si>
  <si>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</si>
  <si>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</si>
  <si>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</si>
  <si>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</si>
  <si>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</si>
  <si>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</si>
  <si>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</si>
  <si>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</si>
  <si>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</si>
  <si>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</si>
  <si>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</si>
  <si>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</si>
  <si>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</si>
  <si>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</si>
  <si>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</si>
  <si>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</si>
  <si>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</si>
  <si>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</si>
  <si>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</si>
  <si>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</si>
  <si>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</si>
  <si>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</si>
  <si>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</si>
  <si>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</si>
  <si>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</si>
  <si>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</si>
  <si>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</si>
  <si>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</si>
  <si>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</si>
  <si>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</si>
  <si>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</si>
  <si>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</si>
  <si>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</si>
  <si>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</si>
  <si>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</si>
  <si>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</si>
  <si>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</si>
  <si>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</si>
  <si>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</si>
  <si>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</si>
  <si>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</si>
  <si>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</si>
  <si>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</si>
  <si>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</si>
  <si>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</si>
  <si>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</si>
  <si>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</si>
  <si>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</si>
  <si>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</si>
  <si>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</si>
  <si>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</si>
  <si>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</si>
  <si>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</si>
  <si>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</si>
  <si>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</si>
  <si>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</si>
  <si>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</si>
  <si>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</si>
  <si>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</si>
  <si>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</si>
  <si>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</si>
  <si>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</si>
  <si>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</si>
  <si>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</si>
  <si>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</si>
  <si>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</si>
  <si>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</si>
  <si>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</si>
  <si>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</si>
  <si>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</si>
  <si>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</si>
  <si>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</si>
  <si>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</si>
  <si>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</si>
  <si>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</si>
  <si>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</si>
  <si>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</si>
  <si>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</si>
  <si>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</si>
  <si>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</si>
  <si>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</si>
  <si>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</si>
  <si>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</si>
  <si>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</si>
  <si>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</si>
  <si>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</si>
  <si>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</si>
  <si>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</si>
  <si>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</si>
  <si>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</si>
  <si>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</si>
  <si>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</si>
  <si>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</si>
  <si>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</si>
  <si>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</si>
  <si>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</si>
  <si>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</si>
  <si>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</si>
  <si>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</si>
  <si>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</si>
  <si>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</si>
  <si>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</si>
  <si>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</si>
  <si>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</si>
  <si>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</si>
  <si>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</si>
  <si>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</si>
  <si>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</si>
  <si>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</si>
  <si>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</si>
  <si>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</si>
  <si>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</si>
  <si>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</si>
  <si>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</si>
  <si>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</si>
  <si>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</si>
  <si>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</si>
  <si>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</si>
  <si>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</si>
  <si>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</si>
  <si>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</si>
  <si>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</si>
  <si>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</si>
  <si>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</si>
  <si>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</si>
  <si>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</si>
  <si>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</si>
  <si>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</si>
  <si>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</si>
  <si>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</si>
  <si>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</si>
  <si>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</si>
  <si>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</si>
  <si>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</si>
  <si>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</si>
  <si>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</si>
  <si>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</si>
  <si>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</si>
  <si>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</si>
  <si>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</si>
  <si>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</si>
  <si>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</si>
  <si>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</si>
  <si>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</si>
  <si>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</si>
  <si>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</si>
  <si>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</si>
  <si>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</si>
  <si>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</si>
  <si>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</si>
  <si>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</si>
  <si>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</si>
  <si>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</si>
  <si>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</si>
  <si>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</si>
  <si>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</si>
  <si>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</si>
  <si>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</si>
  <si>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</si>
  <si>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</si>
  <si>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</si>
  <si>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</si>
  <si>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</si>
  <si>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</si>
  <si>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</si>
  <si>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</si>
  <si>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</si>
  <si>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</si>
  <si>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</si>
  <si>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</si>
  <si>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</si>
  <si>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</si>
  <si>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</si>
  <si>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</si>
  <si>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</si>
  <si>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</si>
  <si>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</si>
  <si>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</si>
  <si>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</si>
  <si>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</si>
  <si>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</si>
  <si>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</si>
  <si>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</si>
  <si>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</si>
  <si>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</si>
  <si>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</si>
  <si>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</si>
  <si>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</si>
  <si>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</si>
  <si>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</si>
  <si>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</si>
  <si>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</si>
  <si>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</si>
  <si>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</si>
  <si>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</si>
  <si>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</si>
  <si>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</si>
  <si>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</si>
  <si>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</si>
  <si>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</si>
  <si>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</si>
  <si>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</si>
  <si>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</si>
  <si>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</si>
  <si>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</si>
  <si>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</si>
  <si>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</si>
  <si>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</si>
  <si>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</si>
  <si>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</si>
  <si>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</si>
  <si>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</si>
  <si>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</si>
  <si>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</si>
  <si>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</si>
  <si>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</si>
  <si>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</si>
  <si>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</si>
  <si>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</si>
  <si>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</si>
  <si>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</si>
  <si>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</si>
  <si>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</si>
  <si>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</si>
  <si>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</si>
  <si>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</si>
  <si>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</si>
  <si>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</si>
  <si>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</si>
  <si>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</si>
  <si>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</si>
  <si>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</si>
  <si>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</si>
  <si>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</si>
  <si>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</si>
  <si>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</si>
  <si>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</si>
  <si>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</si>
  <si>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</si>
  <si>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</si>
  <si>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</si>
  <si>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</si>
  <si>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</si>
  <si>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</si>
  <si>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</si>
  <si>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</si>
  <si>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</si>
  <si>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</si>
  <si>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</si>
  <si>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</si>
  <si>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</si>
  <si>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</si>
  <si>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</si>
  <si>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</si>
  <si>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</si>
  <si>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</si>
  <si>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</si>
  <si>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</si>
  <si>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</si>
  <si>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</si>
  <si>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</si>
  <si>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</si>
  <si>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</si>
  <si>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</si>
  <si>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</si>
  <si>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</si>
  <si>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</si>
  <si>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</si>
  <si>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</si>
  <si>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</si>
  <si>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</si>
  <si>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</si>
  <si>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</si>
  <si>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</si>
  <si>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</si>
  <si>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</si>
  <si>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</si>
  <si>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</si>
  <si>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</si>
  <si>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</si>
  <si>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</si>
  <si>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</si>
  <si>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</si>
  <si>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</si>
  <si>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</si>
  <si>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</si>
  <si>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</si>
  <si>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</si>
  <si>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</si>
  <si>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</si>
  <si>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</si>
  <si>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</si>
  <si>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</si>
  <si>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</si>
  <si>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</si>
  <si>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</si>
  <si>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</si>
  <si>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</si>
  <si>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</si>
  <si>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</si>
  <si>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</si>
  <si>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</si>
  <si>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</si>
  <si>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</si>
  <si>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</si>
  <si>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</si>
  <si>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</si>
  <si>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</si>
  <si>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</si>
  <si>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</si>
  <si>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</si>
  <si>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</si>
  <si>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</si>
  <si>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</si>
  <si>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</si>
  <si>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</si>
  <si>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</si>
  <si>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</si>
  <si>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</si>
  <si>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</si>
  <si>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</si>
  <si>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</si>
  <si>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</si>
  <si>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</si>
  <si>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</si>
  <si>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</si>
  <si>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</si>
  <si>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</si>
  <si>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</si>
  <si>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</si>
  <si>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</si>
  <si>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</si>
  <si>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</si>
  <si>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</si>
  <si>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</si>
  <si>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</si>
  <si>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</si>
  <si>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</si>
  <si>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</si>
  <si>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</si>
  <si>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</si>
  <si>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</si>
  <si>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</si>
  <si>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</si>
  <si>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</si>
  <si>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</si>
  <si>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</si>
  <si>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</si>
  <si>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</si>
  <si>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</si>
  <si>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</si>
  <si>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</si>
  <si>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</si>
  <si>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</si>
  <si>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</si>
  <si>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</si>
  <si>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</si>
  <si>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</si>
  <si>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</si>
  <si>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</si>
  <si>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</si>
  <si>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</si>
  <si>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</si>
  <si>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</si>
  <si>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</si>
  <si>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</si>
  <si>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</si>
  <si>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</si>
  <si>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</si>
  <si>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</si>
  <si>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</si>
  <si>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</si>
  <si>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</si>
  <si>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</si>
  <si>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</si>
  <si>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</si>
  <si>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</si>
  <si>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</si>
  <si>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</si>
  <si>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</si>
  <si>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</si>
  <si>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</si>
  <si>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</si>
  <si>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</si>
  <si>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</si>
  <si>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</si>
  <si>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</si>
  <si>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</si>
  <si>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</si>
  <si>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</si>
  <si>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</si>
  <si>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</si>
  <si>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</si>
  <si>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</si>
  <si>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</si>
  <si>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</si>
  <si>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</si>
  <si>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</si>
  <si>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</si>
  <si>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</si>
  <si>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</si>
  <si>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</si>
  <si>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</si>
  <si>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</si>
  <si>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</si>
  <si>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</si>
  <si>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</si>
  <si>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</si>
  <si>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</si>
  <si>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</si>
  <si>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</si>
  <si>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</si>
  <si>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</si>
  <si>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</si>
  <si>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</si>
  <si>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</si>
  <si>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</si>
  <si>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</si>
  <si>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</si>
  <si>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</si>
  <si>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</si>
  <si>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</si>
  <si>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</si>
  <si>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</si>
  <si>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</si>
  <si>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</si>
  <si>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</si>
  <si>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</si>
  <si>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</si>
  <si>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</si>
  <si>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</si>
  <si>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</si>
  <si>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</si>
  <si>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</si>
  <si>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</si>
  <si>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</si>
  <si>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</si>
  <si>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</si>
  <si>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</si>
  <si>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</si>
  <si>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</si>
  <si>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</si>
  <si>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</si>
  <si>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</si>
  <si>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</si>
  <si>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</si>
  <si>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</si>
  <si>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</si>
  <si>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</si>
  <si>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</si>
  <si>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</si>
  <si>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</si>
  <si>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</si>
  <si>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</si>
  <si>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</si>
  <si>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</si>
  <si>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</si>
  <si>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</si>
  <si>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</si>
  <si>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</si>
  <si>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</si>
  <si>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</si>
  <si>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</si>
  <si>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</si>
  <si>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</si>
  <si>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</si>
  <si>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</si>
  <si>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</si>
  <si>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</si>
  <si>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</si>
  <si>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</si>
  <si>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</si>
  <si>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</si>
  <si>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</si>
  <si>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</si>
  <si>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</si>
  <si>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</si>
  <si>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</si>
  <si>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</si>
  <si>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</si>
  <si>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</si>
  <si>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</si>
  <si>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</si>
  <si>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</si>
  <si>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</si>
  <si>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</si>
  <si>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</si>
  <si>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</si>
  <si>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</si>
  <si>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</si>
  <si>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</si>
  <si>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</si>
  <si>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</si>
  <si>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</si>
  <si>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</si>
  <si>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</si>
  <si>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</si>
  <si>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</si>
  <si>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</si>
  <si>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</si>
  <si>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</si>
  <si>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</si>
  <si>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</si>
  <si>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</si>
  <si>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</si>
  <si>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</si>
  <si>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</si>
  <si>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</si>
  <si>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</si>
  <si>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</si>
  <si>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</si>
  <si>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</si>
  <si>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</si>
  <si>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</si>
  <si>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</si>
  <si>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</si>
  <si>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</si>
  <si>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</si>
  <si>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</si>
  <si>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</si>
  <si>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</si>
  <si>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</si>
  <si>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</si>
  <si>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</si>
  <si>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</si>
  <si>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</si>
  <si>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</si>
  <si>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</si>
  <si>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</si>
  <si>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</si>
  <si>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</si>
  <si>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</si>
  <si>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</si>
  <si>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</si>
  <si>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</si>
  <si>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</si>
  <si>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</si>
  <si>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</si>
  <si>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</si>
  <si>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</si>
  <si>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</si>
  <si>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</si>
  <si>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</si>
  <si>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</si>
  <si>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</si>
  <si>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</si>
  <si>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</si>
  <si>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</si>
  <si>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</si>
  <si>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</si>
  <si>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</si>
  <si>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</si>
  <si>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</si>
  <si>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</si>
  <si>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</si>
  <si>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</si>
  <si>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</si>
  <si>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</si>
  <si>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</si>
  <si>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</si>
  <si>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</si>
  <si>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</si>
  <si>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</si>
  <si>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</si>
  <si>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</si>
  <si>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</si>
  <si>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</si>
  <si>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</si>
  <si>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</si>
  <si>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</si>
  <si>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</si>
  <si>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</si>
  <si>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</si>
  <si>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</si>
  <si>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</si>
  <si>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</si>
  <si>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</si>
  <si>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</si>
  <si>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</si>
  <si>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</si>
  <si>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</si>
  <si>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</si>
  <si>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</si>
  <si>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</si>
  <si>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</si>
  <si>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</si>
  <si>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</si>
  <si>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</si>
  <si>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</si>
  <si>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</si>
  <si>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</si>
  <si>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</si>
  <si>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</si>
  <si>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</si>
  <si>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</si>
  <si>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</si>
  <si>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</si>
  <si>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</si>
  <si>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</si>
  <si>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</si>
  <si>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</si>
  <si>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</si>
  <si>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</si>
  <si>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</si>
  <si>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</si>
  <si>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</si>
  <si>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</si>
  <si>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</si>
  <si>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</si>
  <si>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</si>
  <si>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</si>
  <si>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</si>
  <si>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</si>
  <si>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</si>
  <si>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</si>
  <si>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</si>
  <si>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</si>
  <si>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</si>
  <si>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</si>
  <si>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</si>
  <si>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</si>
  <si>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</si>
  <si>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</si>
  <si>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</si>
  <si>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</si>
  <si>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</si>
  <si>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</si>
  <si>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</si>
  <si>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</si>
  <si>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</si>
  <si>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</si>
  <si>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</si>
  <si>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</si>
  <si>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</si>
  <si>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</si>
  <si>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</si>
  <si>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</si>
  <si>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</si>
  <si>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</si>
  <si>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</si>
  <si>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</si>
  <si>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</si>
  <si>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</si>
  <si>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</si>
  <si>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</si>
  <si>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</si>
  <si>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</si>
  <si>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</si>
  <si>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</si>
  <si>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</si>
  <si>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</si>
  <si>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</si>
  <si>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</si>
  <si>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</si>
  <si>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</si>
  <si>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</si>
  <si>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</si>
  <si>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</si>
  <si>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</si>
  <si>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</si>
  <si>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</si>
  <si>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</si>
  <si>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</si>
  <si>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</si>
  <si>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</si>
  <si>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</si>
  <si>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</si>
  <si>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</si>
  <si>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</si>
  <si>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</si>
  <si>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</si>
  <si>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</si>
  <si>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</si>
  <si>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</si>
  <si>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</si>
  <si>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</si>
  <si>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</si>
  <si>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</si>
  <si>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</si>
  <si>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</si>
  <si>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</si>
  <si>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</si>
  <si>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</si>
  <si>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</si>
  <si>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</si>
  <si>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</si>
  <si>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</si>
  <si>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</si>
  <si>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</si>
  <si>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</si>
  <si>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</si>
  <si>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</si>
  <si>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</si>
  <si>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</si>
  <si>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</si>
  <si>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</si>
  <si>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</si>
  <si>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</si>
  <si>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</si>
  <si>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</si>
  <si>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</si>
  <si>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</si>
  <si>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</si>
  <si>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</si>
  <si>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</si>
  <si>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</si>
  <si>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</si>
  <si>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</si>
  <si>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</si>
  <si>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</si>
  <si>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</si>
  <si>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</si>
  <si>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</si>
  <si>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</si>
  <si>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</si>
  <si>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</si>
  <si>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</si>
  <si>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</si>
  <si>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</si>
  <si>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</si>
  <si>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</si>
  <si>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</si>
  <si>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</si>
  <si>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</si>
  <si>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</si>
  <si>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</si>
  <si>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</si>
  <si>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</si>
  <si>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</si>
  <si>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</si>
  <si>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</si>
  <si>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</si>
  <si>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</si>
  <si>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</si>
  <si>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</si>
  <si>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</si>
  <si>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</si>
  <si>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</si>
  <si>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</si>
  <si>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</si>
  <si>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</si>
  <si>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</si>
  <si>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</si>
  <si>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</si>
  <si>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</si>
  <si>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</si>
  <si>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</si>
  <si>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</si>
  <si>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</si>
  <si>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</si>
  <si>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</si>
  <si>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</si>
  <si>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</si>
  <si>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</si>
  <si>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</si>
  <si>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</si>
  <si>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</si>
  <si>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</si>
  <si>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</si>
  <si>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</si>
  <si>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</si>
  <si>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</si>
  <si>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</si>
  <si>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</si>
  <si>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</si>
  <si>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</si>
  <si>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</si>
  <si>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</si>
  <si>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</si>
  <si>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</si>
  <si>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</si>
  <si>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</si>
  <si>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</si>
  <si>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</si>
  <si>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</si>
  <si>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</si>
  <si>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</si>
  <si>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</si>
  <si>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</si>
  <si>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</si>
  <si>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</si>
  <si>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</si>
  <si>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</si>
  <si>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</si>
  <si>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</si>
  <si>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</si>
  <si>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</si>
  <si>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</si>
  <si>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</si>
  <si>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</si>
  <si>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</si>
  <si>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</si>
  <si>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</si>
  <si>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</si>
  <si>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</si>
  <si>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</si>
  <si>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</si>
  <si>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</si>
  <si>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</si>
  <si>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</si>
  <si>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</si>
  <si>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</si>
  <si>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</si>
  <si>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</si>
  <si>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</si>
  <si>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</si>
  <si>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</si>
  <si>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</si>
  <si>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</si>
  <si>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</si>
  <si>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</si>
  <si>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</si>
  <si>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</si>
  <si>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</si>
  <si>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</si>
  <si>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</si>
  <si>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</si>
  <si>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</si>
  <si>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</si>
  <si>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</si>
  <si>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</si>
  <si>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</si>
  <si>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</si>
  <si>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</si>
  <si>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</si>
  <si>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</si>
  <si>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</si>
  <si>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</si>
  <si>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</si>
  <si>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</si>
  <si>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</si>
  <si>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</si>
  <si>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</si>
  <si>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</si>
  <si>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</si>
  <si>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</si>
  <si>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</si>
  <si>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</si>
  <si>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</si>
  <si>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</si>
  <si>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</si>
  <si>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</si>
  <si>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</si>
  <si>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</si>
  <si>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</si>
  <si>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</si>
  <si>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</si>
  <si>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</si>
  <si>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</si>
  <si>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</si>
  <si>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</si>
  <si>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</si>
  <si>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</si>
  <si>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</si>
  <si>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</si>
  <si>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</si>
  <si>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</si>
  <si>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</si>
  <si>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</si>
  <si>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</si>
  <si>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</si>
  <si>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</si>
  <si>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</si>
  <si>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</si>
  <si>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</si>
  <si>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</si>
  <si>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</si>
  <si>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</si>
  <si>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</si>
  <si>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</si>
  <si>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</si>
  <si>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</si>
  <si>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</si>
  <si>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</si>
  <si>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</si>
  <si>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</si>
  <si>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</si>
  <si>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</si>
  <si>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</si>
  <si>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</si>
  <si>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</si>
  <si>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</si>
  <si>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</si>
  <si>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</si>
  <si>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</si>
  <si>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</si>
  <si>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</si>
  <si>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</si>
  <si>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</si>
  <si>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</si>
  <si>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</si>
  <si>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</si>
  <si>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</si>
  <si>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</si>
  <si>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</si>
  <si>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</si>
  <si>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</si>
  <si>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</si>
  <si>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</si>
  <si>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</si>
  <si>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</si>
  <si>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</si>
  <si>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</si>
  <si>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</si>
  <si>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</si>
  <si>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</si>
  <si>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</si>
  <si>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</si>
  <si>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</si>
  <si>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</si>
  <si>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</si>
  <si>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</si>
  <si>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</si>
  <si>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</si>
  <si>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</si>
  <si>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</si>
  <si>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</si>
  <si>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</si>
  <si>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</si>
  <si>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</si>
  <si>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</si>
  <si>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</si>
  <si>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</si>
  <si>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</si>
  <si>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</si>
  <si>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</si>
  <si>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</si>
  <si>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</si>
  <si>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</si>
  <si>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</si>
  <si>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</si>
  <si>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</si>
  <si>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</si>
  <si>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</si>
  <si>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</si>
  <si>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</si>
  <si>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</si>
  <si>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</si>
  <si>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</si>
  <si>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</si>
  <si>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</si>
  <si>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</si>
  <si>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</si>
  <si>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</si>
  <si>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</si>
  <si>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</si>
  <si>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</si>
  <si>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</si>
  <si>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</si>
  <si>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</si>
  <si>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</si>
  <si>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</si>
  <si>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</si>
  <si>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</si>
  <si>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</si>
  <si>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</si>
  <si>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</si>
  <si>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</si>
  <si>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</si>
  <si>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</si>
  <si>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</si>
  <si>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</si>
  <si>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</si>
  <si>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</si>
  <si>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</si>
  <si>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</si>
  <si>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</si>
  <si>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</si>
  <si>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</si>
  <si>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</si>
  <si>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</si>
  <si>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</si>
  <si>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</si>
  <si>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</si>
  <si>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</si>
  <si>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</si>
  <si>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</si>
  <si>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</si>
  <si>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</si>
  <si>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</si>
  <si>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</si>
  <si>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</si>
  <si>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</si>
  <si>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</si>
  <si>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</si>
  <si>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</si>
  <si>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</si>
  <si>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</si>
  <si>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</si>
  <si>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</si>
  <si>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</si>
  <si>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</si>
  <si>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</si>
  <si>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</si>
  <si>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</si>
  <si>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</si>
  <si>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</si>
  <si>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</si>
  <si>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</si>
  <si>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</si>
  <si>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</si>
  <si>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</si>
  <si>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</si>
  <si>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</si>
  <si>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</si>
  <si>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</si>
  <si>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</si>
  <si>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</si>
  <si>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</si>
  <si>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</si>
  <si>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</si>
  <si>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</si>
  <si>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</si>
  <si>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</si>
  <si>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</si>
  <si>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</si>
  <si>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</si>
  <si>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</si>
  <si>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</si>
  <si>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</si>
  <si>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</si>
  <si>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</si>
  <si>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</si>
  <si>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</si>
  <si>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</si>
  <si>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</si>
  <si>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</si>
  <si>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</si>
  <si>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</si>
  <si>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</si>
  <si>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</si>
  <si>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</si>
  <si>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</si>
  <si>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</si>
  <si>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</si>
  <si>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</si>
  <si>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</si>
  <si>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</si>
  <si>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</si>
  <si>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</si>
  <si>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</si>
  <si>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</si>
  <si>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</si>
  <si>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</si>
  <si>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</si>
  <si>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</si>
  <si>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</si>
  <si>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</si>
  <si>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</si>
  <si>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</si>
  <si>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</si>
  <si>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</si>
  <si>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</si>
  <si>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</si>
  <si>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</si>
  <si>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</si>
  <si>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</si>
  <si>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</si>
  <si>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</si>
  <si>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</si>
  <si>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</si>
  <si>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</si>
  <si>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</si>
  <si>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</si>
  <si>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</si>
  <si>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</si>
  <si>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</si>
  <si>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</si>
  <si>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</si>
  <si>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</si>
  <si>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</si>
  <si>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</si>
  <si>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</si>
  <si>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</si>
  <si>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</si>
  <si>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</si>
  <si>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</si>
  <si>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</si>
  <si>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</si>
  <si>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</si>
  <si>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</si>
  <si>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</si>
  <si>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</si>
  <si>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</si>
  <si>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</si>
  <si>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</si>
  <si>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</si>
  <si>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</si>
  <si>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</si>
  <si>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</si>
  <si>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</si>
  <si>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</si>
  <si>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</si>
  <si>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</si>
  <si>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</si>
  <si>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</si>
  <si>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</si>
  <si>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</si>
  <si>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</si>
  <si>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</si>
  <si>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</si>
  <si>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</si>
  <si>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</si>
  <si>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</si>
  <si>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</si>
  <si>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</si>
  <si>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</si>
  <si>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</si>
  <si>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</si>
  <si>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</si>
  <si>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</si>
  <si>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</si>
  <si>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</si>
  <si>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</si>
  <si>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</si>
  <si>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</si>
  <si>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</si>
  <si>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</si>
  <si>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</si>
  <si>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</si>
  <si>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</si>
  <si>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</si>
  <si>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</si>
  <si>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</si>
  <si>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</si>
  <si>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</si>
  <si>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</si>
  <si>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</si>
  <si>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</si>
  <si>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</si>
  <si>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</si>
  <si>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</si>
  <si>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</si>
  <si>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</si>
  <si>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</si>
  <si>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</si>
  <si>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</si>
  <si>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</si>
  <si>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</si>
  <si>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</si>
  <si>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</si>
  <si>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</si>
  <si>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</si>
  <si>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</si>
  <si>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</si>
  <si>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</si>
  <si>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</si>
  <si>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</si>
  <si>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</si>
  <si>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</si>
  <si>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</si>
  <si>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</si>
  <si>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</si>
  <si>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</si>
  <si>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</si>
  <si>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</si>
  <si>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</si>
  <si>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</si>
  <si>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</si>
  <si>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</si>
  <si>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</si>
  <si>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</si>
  <si>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</si>
  <si>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</si>
  <si>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</si>
  <si>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</si>
  <si>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</si>
  <si>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</si>
  <si>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</si>
  <si>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</si>
  <si>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</si>
  <si>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</si>
  <si>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</si>
  <si>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</si>
  <si>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</si>
  <si>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</si>
  <si>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</si>
  <si>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</si>
  <si>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</si>
  <si>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</si>
  <si>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</si>
  <si>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</si>
  <si>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</si>
  <si>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</si>
  <si>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</si>
  <si>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</si>
  <si>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</si>
  <si>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</si>
  <si>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</si>
  <si>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</si>
  <si>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</si>
  <si>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</si>
  <si>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</si>
  <si>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</si>
  <si>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</si>
  <si>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</si>
  <si>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</si>
  <si>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</si>
  <si>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</si>
  <si>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</si>
  <si>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</si>
  <si>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</si>
  <si>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</si>
  <si>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</si>
  <si>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</si>
  <si>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</si>
  <si>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</si>
  <si>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</si>
  <si>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</si>
  <si>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</si>
  <si>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</si>
  <si>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</si>
  <si>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</si>
  <si>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</si>
  <si>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</si>
  <si>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</si>
  <si>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</si>
  <si>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</si>
  <si>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</si>
  <si>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</si>
  <si>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</si>
  <si>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</si>
  <si>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</si>
  <si>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</si>
  <si>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</si>
  <si>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</si>
  <si>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</si>
  <si>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</si>
  <si>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</si>
  <si>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</si>
  <si>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</si>
  <si>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</si>
  <si>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</si>
  <si>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</si>
  <si>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</si>
  <si>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</si>
  <si>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</si>
  <si>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</si>
  <si>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</si>
  <si>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</si>
  <si>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</si>
  <si>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</si>
  <si>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</si>
  <si>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</si>
  <si>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</si>
  <si>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</si>
  <si>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</si>
  <si>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</si>
  <si>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</si>
  <si>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</si>
  <si>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</si>
  <si>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</si>
  <si>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</si>
  <si>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</si>
  <si>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</si>
  <si>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</si>
  <si>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</si>
  <si>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</si>
  <si>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</si>
  <si>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</si>
  <si>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</si>
  <si>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</si>
  <si>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</si>
  <si>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</si>
  <si>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</si>
  <si>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</si>
  <si>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</si>
  <si>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</si>
  <si>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</si>
  <si>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</si>
  <si>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</si>
  <si>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</si>
  <si>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</si>
  <si>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</si>
  <si>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</si>
  <si>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</si>
  <si>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</si>
  <si>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</si>
  <si>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</si>
  <si>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</si>
  <si>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</si>
  <si>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</si>
  <si>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</si>
  <si>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</si>
  <si>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</si>
  <si>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</si>
  <si>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</si>
  <si>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</si>
  <si>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</si>
  <si>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</si>
  <si>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</si>
  <si>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</si>
  <si>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</si>
  <si>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</si>
  <si>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</si>
  <si>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</si>
  <si>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</si>
  <si>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</si>
  <si>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</si>
  <si>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</si>
  <si>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</si>
  <si>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</si>
  <si>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</si>
  <si>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</si>
  <si>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</si>
  <si>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</si>
  <si>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</si>
  <si>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</si>
  <si>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</si>
  <si>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</si>
  <si>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</si>
  <si>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</si>
  <si>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</si>
  <si>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</si>
  <si>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</si>
  <si>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</si>
  <si>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</si>
  <si>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</si>
  <si>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</si>
  <si>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</si>
  <si>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</si>
  <si>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</si>
  <si>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</si>
  <si>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</si>
  <si>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</si>
  <si>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</si>
  <si>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</si>
  <si>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</si>
  <si>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</si>
  <si>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</si>
  <si>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</si>
  <si>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</si>
  <si>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</si>
  <si>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</si>
  <si>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</si>
  <si>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</si>
  <si>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</si>
  <si>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</si>
  <si>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</si>
  <si>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</si>
  <si>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</si>
  <si>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</si>
  <si>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</si>
  <si>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</si>
  <si>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</si>
  <si>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</si>
  <si>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</si>
  <si>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</si>
  <si>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</si>
  <si>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</si>
  <si>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</si>
  <si>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</si>
  <si>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</si>
  <si>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</si>
  <si>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</si>
  <si>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</si>
  <si>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</si>
  <si>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</si>
  <si>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</si>
  <si>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</si>
  <si>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</si>
  <si>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</si>
  <si>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</si>
  <si>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</si>
  <si>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</si>
  <si>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</si>
  <si>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</si>
  <si>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</si>
  <si>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</si>
  <si>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</si>
  <si>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</si>
  <si>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</si>
  <si>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</si>
  <si>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</si>
  <si>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</si>
  <si>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</si>
  <si>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</si>
  <si>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</si>
  <si>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</si>
  <si>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</si>
  <si>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</si>
  <si>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</si>
  <si>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</si>
  <si>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</si>
  <si>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</si>
  <si>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</si>
  <si>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</si>
  <si>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</si>
  <si>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</si>
  <si>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</si>
  <si>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</si>
  <si>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</si>
  <si>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</si>
  <si>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</si>
  <si>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</si>
  <si>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</si>
  <si>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</si>
  <si>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</si>
  <si>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</si>
  <si>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</si>
  <si>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</si>
  <si>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</si>
  <si>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</si>
  <si>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</si>
  <si>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</si>
  <si>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</si>
  <si>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</si>
  <si>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</si>
  <si>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</si>
  <si>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</si>
  <si>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</si>
  <si>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</si>
  <si>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</si>
  <si>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</si>
  <si>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</si>
  <si>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</si>
  <si>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</si>
  <si>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</si>
  <si>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</si>
  <si>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</si>
  <si>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</si>
  <si>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</si>
  <si>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</si>
  <si>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</si>
  <si>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</si>
  <si>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</si>
  <si>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</si>
  <si>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</si>
  <si>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</si>
  <si>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</si>
  <si>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</si>
  <si>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</si>
  <si>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</si>
  <si>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</si>
  <si>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</si>
  <si>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</si>
  <si>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</si>
  <si>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</si>
  <si>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</si>
  <si>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</si>
  <si>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</si>
  <si>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</si>
  <si>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</si>
  <si>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</si>
  <si>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</si>
  <si>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</si>
  <si>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</si>
  <si>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</si>
  <si>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</si>
  <si>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</si>
  <si>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</si>
  <si>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</si>
  <si>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</si>
  <si>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</si>
  <si>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</si>
  <si>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</si>
  <si>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</si>
  <si>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</si>
  <si>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</si>
  <si>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</si>
  <si>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</si>
  <si>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</si>
  <si>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</si>
  <si>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</si>
  <si>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</si>
  <si>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</si>
  <si>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</si>
  <si>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</si>
  <si>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</si>
  <si>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</si>
  <si>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</si>
  <si>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</si>
  <si>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</si>
  <si>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</si>
  <si>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</si>
  <si>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</si>
  <si>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</si>
  <si>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</si>
  <si>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</si>
  <si>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</si>
  <si>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</si>
  <si>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</si>
  <si>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</si>
  <si>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</si>
  <si>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</si>
  <si>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</si>
  <si>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</si>
  <si>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</si>
  <si>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</si>
  <si>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</si>
  <si>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</si>
  <si>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</si>
  <si>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</si>
  <si>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</si>
  <si>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</si>
  <si>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</si>
  <si>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</si>
  <si>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</si>
  <si>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</si>
  <si>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</si>
  <si>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</si>
  <si>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</si>
  <si>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</si>
  <si>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</si>
  <si>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</si>
  <si>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</si>
  <si>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</si>
  <si>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</si>
  <si>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</si>
  <si>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</si>
  <si>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</si>
  <si>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</si>
  <si>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</si>
  <si>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</si>
  <si>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</si>
  <si>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</si>
  <si>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</si>
  <si>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</si>
  <si>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</si>
  <si>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</si>
  <si>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</si>
  <si>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</si>
  <si>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</si>
  <si>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</si>
  <si>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</si>
  <si>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</si>
  <si>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</si>
  <si>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</si>
  <si>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</si>
  <si>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</si>
  <si>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</si>
  <si>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</si>
  <si>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</si>
  <si>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</si>
  <si>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</si>
  <si>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</si>
  <si>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</si>
  <si>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</si>
  <si>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</si>
  <si>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</si>
  <si>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</si>
  <si>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</si>
  <si>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</si>
  <si>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</si>
  <si>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</si>
  <si>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</si>
  <si>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</si>
  <si>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</si>
  <si>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</si>
  <si>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</si>
  <si>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</si>
  <si>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</si>
  <si>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</si>
  <si>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</si>
  <si>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</si>
  <si>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</si>
  <si>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</si>
  <si>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</si>
  <si>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</si>
  <si>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</si>
  <si>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</si>
  <si>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</si>
  <si>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</si>
  <si>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</si>
  <si>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</si>
  <si>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</si>
  <si>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</si>
  <si>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</si>
  <si>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</si>
  <si>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</si>
  <si>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</si>
  <si>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</si>
  <si>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</si>
  <si>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</si>
  <si>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</si>
  <si>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</si>
  <si>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</si>
  <si>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</si>
  <si>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</si>
  <si>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</si>
  <si>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</si>
  <si>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</si>
  <si>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</si>
  <si>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</si>
  <si>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</si>
  <si>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</si>
  <si>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</si>
  <si>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</si>
  <si>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</si>
  <si>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</si>
  <si>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</si>
  <si>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</si>
  <si>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</si>
  <si>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</si>
  <si>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</si>
  <si>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</si>
  <si>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</si>
  <si>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</si>
  <si>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</si>
  <si>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</si>
  <si>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</si>
  <si>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</si>
  <si>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</si>
  <si>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</si>
  <si>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</si>
  <si>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</si>
  <si>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</si>
  <si>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</si>
  <si>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</si>
  <si>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</si>
  <si>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</si>
  <si>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</si>
  <si>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</si>
  <si>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</si>
  <si>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</si>
  <si>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</si>
  <si>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</si>
  <si>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</si>
  <si>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</si>
  <si>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</si>
  <si>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</si>
  <si>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</si>
  <si>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</si>
  <si>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</si>
  <si>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</si>
  <si>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</si>
  <si>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</si>
  <si>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</si>
  <si>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</si>
  <si>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</si>
  <si>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</si>
  <si>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</si>
  <si>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</si>
  <si>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</si>
  <si>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</si>
  <si>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</si>
  <si>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</si>
  <si>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</si>
  <si>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</si>
  <si>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</si>
  <si>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</si>
  <si>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</si>
  <si>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</si>
  <si>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</si>
  <si>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</si>
  <si>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</si>
  <si>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</si>
  <si>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</si>
  <si>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</si>
  <si>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</si>
  <si>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</si>
  <si>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</si>
  <si>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</si>
  <si>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</si>
  <si>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</si>
  <si>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</si>
  <si>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</si>
  <si>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</si>
  <si>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</si>
  <si>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</si>
  <si>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</si>
  <si>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</si>
  <si>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</si>
  <si>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</si>
  <si>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</si>
  <si>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</si>
  <si>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</si>
  <si>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</si>
  <si>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</si>
  <si>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</si>
  <si>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</si>
  <si>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</si>
  <si>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</si>
  <si>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</si>
  <si>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</si>
  <si>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</si>
  <si>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</si>
  <si>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</si>
  <si>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</si>
  <si>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</si>
  <si>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</si>
  <si>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</si>
  <si>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</si>
  <si>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</si>
  <si>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</si>
  <si>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</si>
  <si>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</si>
  <si>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</si>
  <si>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</si>
  <si>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</si>
  <si>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</si>
  <si>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</si>
  <si>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</si>
  <si>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</si>
  <si>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</si>
  <si>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</si>
  <si>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</si>
  <si>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</si>
  <si>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</si>
  <si>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</si>
  <si>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</si>
  <si>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</si>
  <si>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</si>
  <si>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</si>
  <si>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</si>
  <si>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</si>
  <si>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</si>
  <si>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</si>
  <si>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</si>
  <si>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</si>
  <si>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</si>
  <si>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</si>
  <si>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</si>
  <si>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</si>
  <si>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</si>
  <si>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</si>
  <si>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</si>
  <si>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</si>
  <si>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</si>
  <si>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</si>
  <si>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</si>
  <si>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</si>
  <si>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</si>
  <si>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</si>
  <si>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</si>
  <si>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</si>
  <si>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</si>
  <si>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</si>
  <si>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</si>
  <si>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</si>
  <si>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</si>
  <si>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</si>
  <si>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</si>
  <si>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</si>
  <si>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</si>
  <si>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</si>
  <si>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</si>
  <si>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</si>
  <si>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</si>
  <si>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</si>
  <si>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</si>
  <si>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</si>
  <si>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</si>
  <si>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</si>
  <si>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</si>
  <si>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</si>
  <si>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</si>
  <si>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</si>
  <si>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</si>
  <si>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</si>
  <si>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</si>
  <si>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</si>
  <si>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</si>
  <si>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</si>
  <si>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</si>
  <si>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</si>
  <si>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</si>
  <si>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</si>
  <si>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</si>
  <si>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</si>
  <si>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</si>
  <si>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</si>
  <si>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</si>
  <si>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</si>
  <si>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</si>
  <si>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</si>
  <si>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</si>
  <si>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</si>
  <si>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</si>
  <si>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</si>
  <si>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</si>
  <si>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</si>
  <si>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</si>
  <si>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</si>
  <si>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</si>
  <si>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</si>
  <si>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</si>
  <si>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</si>
  <si>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</si>
  <si>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</si>
  <si>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</si>
  <si>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</si>
  <si>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</si>
  <si>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</si>
  <si>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</si>
  <si>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</si>
  <si>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</si>
  <si>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</si>
  <si>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</si>
  <si>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</si>
  <si>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</si>
  <si>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</si>
  <si>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</si>
  <si>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</si>
  <si>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</si>
  <si>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</si>
  <si>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</si>
  <si>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</si>
  <si>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</si>
  <si>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</si>
  <si>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</si>
  <si>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</si>
  <si>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</si>
  <si>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</si>
  <si>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</si>
  <si>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</si>
  <si>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</si>
  <si>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</si>
  <si>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</si>
  <si>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</si>
  <si>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</si>
  <si>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</si>
  <si>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</si>
  <si>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</si>
  <si>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</si>
  <si>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</si>
  <si>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</si>
  <si>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</si>
  <si>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</si>
  <si>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</si>
  <si>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</si>
  <si>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</si>
  <si>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</si>
  <si>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</si>
  <si>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</si>
  <si>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</si>
  <si>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</si>
  <si>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</si>
  <si>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</si>
  <si>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</si>
  <si>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</si>
  <si>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</si>
  <si>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</si>
  <si>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</si>
  <si>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</si>
  <si>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</si>
  <si>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</si>
  <si>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</si>
  <si>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</si>
  <si>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</si>
  <si>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</si>
  <si>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</si>
  <si>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</si>
  <si>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</si>
  <si>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</si>
  <si>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</si>
  <si>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</si>
  <si>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</si>
  <si>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</si>
  <si>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</si>
  <si>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</si>
  <si>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</si>
  <si>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</si>
  <si>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</si>
  <si>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</si>
  <si>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</si>
  <si>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</si>
  <si>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</si>
  <si>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</si>
  <si>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</si>
  <si>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</si>
  <si>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</si>
  <si>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</si>
  <si>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</si>
  <si>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</si>
  <si>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</si>
  <si>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</si>
  <si>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</si>
  <si>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</si>
  <si>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</si>
  <si>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</si>
  <si>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</si>
  <si>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</si>
  <si>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</si>
  <si>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</si>
  <si>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</si>
  <si>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</si>
  <si>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</si>
  <si>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</si>
  <si>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</si>
  <si>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</si>
  <si>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</si>
  <si>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</si>
  <si>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</si>
  <si>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</si>
  <si>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</si>
  <si>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</si>
  <si>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</si>
  <si>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</si>
  <si>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</si>
  <si>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</si>
  <si>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</si>
  <si>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</si>
  <si>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</si>
  <si>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</si>
  <si>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</si>
  <si>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</si>
  <si>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</si>
  <si>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</si>
  <si>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</si>
  <si>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</si>
  <si>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</si>
  <si>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</si>
  <si>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</si>
  <si>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</si>
  <si>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</si>
  <si>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</si>
  <si>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</si>
  <si>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</si>
  <si>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</si>
  <si>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</si>
  <si>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</si>
  <si>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</si>
  <si>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</si>
  <si>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</si>
  <si>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</si>
  <si>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</si>
  <si>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</si>
  <si>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</si>
  <si>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</si>
  <si>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</si>
  <si>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</si>
  <si>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</si>
  <si>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</si>
  <si>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</si>
  <si>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</si>
  <si>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</si>
  <si>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</si>
  <si>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</si>
  <si>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</si>
  <si>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</si>
  <si>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</si>
  <si>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</si>
  <si>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</si>
  <si>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</si>
  <si>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</si>
  <si>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</si>
  <si>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</si>
  <si>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</si>
  <si>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</si>
  <si>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</si>
  <si>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</si>
  <si>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</si>
  <si>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</si>
  <si>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</si>
  <si>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</si>
  <si>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</si>
  <si>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</si>
  <si>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</si>
  <si>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</si>
  <si>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</si>
  <si>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</si>
  <si>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</si>
  <si>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</si>
  <si>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</si>
  <si>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</si>
  <si>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</si>
  <si>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</si>
  <si>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</si>
  <si>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</si>
  <si>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</si>
  <si>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</si>
  <si>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</si>
  <si>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</si>
  <si>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</si>
  <si>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</si>
  <si>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</si>
  <si>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</si>
  <si>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</si>
  <si>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</si>
  <si>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</si>
  <si>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</si>
  <si>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</si>
  <si>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</si>
  <si>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</si>
  <si>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</si>
  <si>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</si>
  <si>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</si>
  <si>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</si>
  <si>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</si>
  <si>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</si>
  <si>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</si>
  <si>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</si>
  <si>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</si>
  <si>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</si>
  <si>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</si>
  <si>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</si>
  <si>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</si>
  <si>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</si>
  <si>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</si>
  <si>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</si>
  <si>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</si>
  <si>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</si>
  <si>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</si>
  <si>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</si>
  <si>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</si>
  <si>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</si>
  <si>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</si>
  <si>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</si>
  <si>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</si>
  <si>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</si>
  <si>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</si>
  <si>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</si>
  <si>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</si>
  <si>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</si>
  <si>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</si>
  <si>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</si>
  <si>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</si>
  <si>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</si>
  <si>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</si>
  <si>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</si>
  <si>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</si>
  <si>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</si>
  <si>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</si>
  <si>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</si>
  <si>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</si>
  <si>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</si>
  <si>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</si>
  <si>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</si>
  <si>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</si>
  <si>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</si>
  <si>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</si>
  <si>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</si>
  <si>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</si>
  <si>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</si>
  <si>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</si>
  <si>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</si>
  <si>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</si>
  <si>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</si>
  <si>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</si>
  <si>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</si>
  <si>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</si>
  <si>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</si>
  <si>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</si>
  <si>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</si>
  <si>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</si>
  <si>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</si>
  <si>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</si>
  <si>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</si>
  <si>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</si>
  <si>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</si>
  <si>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</si>
  <si>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</si>
  <si>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</si>
  <si>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</si>
  <si>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</si>
  <si>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</si>
  <si>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</si>
  <si>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</si>
  <si>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</si>
  <si>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</si>
  <si>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</si>
  <si>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</si>
  <si>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</si>
  <si>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</si>
  <si>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</si>
  <si>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</si>
  <si>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</si>
  <si>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</si>
  <si>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</si>
  <si>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</si>
  <si>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</si>
  <si>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</si>
  <si>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</si>
  <si>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</si>
  <si>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</si>
  <si>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</si>
  <si>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</si>
  <si>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</si>
  <si>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</si>
  <si>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</si>
  <si>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</si>
  <si>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</si>
  <si>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</si>
  <si>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</si>
  <si>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</si>
  <si>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</si>
  <si>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</si>
  <si>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</si>
  <si>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</si>
  <si>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</si>
  <si>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</si>
  <si>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</si>
  <si>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</si>
  <si>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</si>
  <si>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</si>
  <si>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</si>
  <si>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</si>
  <si>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</si>
  <si>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</si>
  <si>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</si>
  <si>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</si>
  <si>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</si>
  <si>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</si>
  <si>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</si>
  <si>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</si>
  <si>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</si>
  <si>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</si>
  <si>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</si>
  <si>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</si>
  <si>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</si>
  <si>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</si>
  <si>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</si>
  <si>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</si>
  <si>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</si>
  <si>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</si>
  <si>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</si>
  <si>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</si>
  <si>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</si>
  <si>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</si>
  <si>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</si>
  <si>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</si>
  <si>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</si>
  <si>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</si>
  <si>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</si>
  <si>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</si>
  <si>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</si>
  <si>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</si>
  <si>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</si>
  <si>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</si>
  <si>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</si>
  <si>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</si>
  <si>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</si>
  <si>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</si>
  <si>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</si>
  <si>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</si>
  <si>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</si>
  <si>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</si>
  <si>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</si>
  <si>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</si>
  <si>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</si>
  <si>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</si>
  <si>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</si>
  <si>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</si>
  <si>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</si>
  <si>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</si>
  <si>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</si>
  <si>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</si>
  <si>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</si>
  <si>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</si>
  <si>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</si>
  <si>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</si>
  <si>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</si>
  <si>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</si>
  <si>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</si>
  <si>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</si>
  <si>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</si>
  <si>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</si>
  <si>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</si>
  <si>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</si>
  <si>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</si>
  <si>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</si>
  <si>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</si>
  <si>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</si>
  <si>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</si>
  <si>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</si>
  <si>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</si>
  <si>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</si>
  <si>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</si>
  <si>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</si>
  <si>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</si>
  <si>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</si>
  <si>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</si>
  <si>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</si>
  <si>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</si>
  <si>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</si>
  <si>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</si>
  <si>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</si>
  <si>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</si>
  <si>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</si>
  <si>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</si>
  <si>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</si>
  <si>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</si>
  <si>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</si>
  <si>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</si>
  <si>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</si>
  <si>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</si>
  <si>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</si>
  <si>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</si>
  <si>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</si>
  <si>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</si>
  <si>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</si>
  <si>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</si>
  <si>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</si>
  <si>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</si>
  <si>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</si>
  <si>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</si>
  <si>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</si>
  <si>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</si>
  <si>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</si>
  <si>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</si>
  <si>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</si>
  <si>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</si>
  <si>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</si>
  <si>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</si>
  <si>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</si>
  <si>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</si>
  <si>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</si>
  <si>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</si>
  <si>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</si>
  <si>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</si>
  <si>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</si>
  <si>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</si>
  <si>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</si>
  <si>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</si>
  <si>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</si>
  <si>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</si>
  <si>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</si>
  <si>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</si>
  <si>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</si>
  <si>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</si>
  <si>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</si>
  <si>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</si>
  <si>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</si>
  <si>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</si>
  <si>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</si>
  <si>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</si>
  <si>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</si>
  <si>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</si>
  <si>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</si>
  <si>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</si>
  <si>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</si>
  <si>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</si>
  <si>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</si>
  <si>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</si>
  <si>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</si>
  <si>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</si>
  <si>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</si>
  <si>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</si>
  <si>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</si>
  <si>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</si>
  <si>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</si>
  <si>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</si>
  <si>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</si>
  <si>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</si>
  <si>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</si>
  <si>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</si>
  <si>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</si>
  <si>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</si>
  <si>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</si>
  <si>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</si>
  <si>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</si>
  <si>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</si>
  <si>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</si>
  <si>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</si>
  <si>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</si>
  <si>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</si>
  <si>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</si>
  <si>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</si>
  <si>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</si>
  <si>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</si>
  <si>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</si>
  <si>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</si>
  <si>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</si>
  <si>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</si>
  <si>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</si>
  <si>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</si>
  <si>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</si>
  <si>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</si>
  <si>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</si>
  <si>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</si>
  <si>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</si>
  <si>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</si>
  <si>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</si>
  <si>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</si>
  <si>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</si>
  <si>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</si>
  <si>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</si>
  <si>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</si>
  <si>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</si>
  <si>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</si>
  <si>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</si>
  <si>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</si>
  <si>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</si>
  <si>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</si>
  <si>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</si>
  <si>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</si>
  <si>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</si>
  <si>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</si>
  <si>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</si>
  <si>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</si>
  <si>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</si>
  <si>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</si>
  <si>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</si>
  <si>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</si>
  <si>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</si>
  <si>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</si>
  <si>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</si>
  <si>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</si>
  <si>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</si>
  <si>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</si>
  <si>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</si>
  <si>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</si>
  <si>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</si>
  <si>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</si>
  <si>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</si>
  <si>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</si>
  <si>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</si>
  <si>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</si>
  <si>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</si>
  <si>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</si>
  <si>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</si>
  <si>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</si>
  <si>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</si>
  <si>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</si>
  <si>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</si>
  <si>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</si>
  <si>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</si>
  <si>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</si>
  <si>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</si>
  <si>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</si>
  <si>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</si>
  <si>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</si>
  <si>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</si>
  <si>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</si>
  <si>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</si>
  <si>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</si>
  <si>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</si>
  <si>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</si>
  <si>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</si>
  <si>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</si>
  <si>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</si>
  <si>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</si>
  <si>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</si>
  <si>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</si>
  <si>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</si>
  <si>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</si>
  <si>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</si>
  <si>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</si>
  <si>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</si>
  <si>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</si>
  <si>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</si>
  <si>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</si>
  <si>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</si>
  <si>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</si>
  <si>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</si>
  <si>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</si>
  <si>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</si>
  <si>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</si>
  <si>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</si>
  <si>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</si>
  <si>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</si>
  <si>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</si>
  <si>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</si>
  <si>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</si>
  <si>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</si>
  <si>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</si>
  <si>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</si>
  <si>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</si>
  <si>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</si>
  <si>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</si>
  <si>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</si>
  <si>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</si>
  <si>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</si>
  <si>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</si>
  <si>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</si>
  <si>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</si>
  <si>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</si>
  <si>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</si>
  <si>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</si>
  <si>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</si>
  <si>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</si>
  <si>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</si>
  <si>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</si>
  <si>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</si>
  <si>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</si>
  <si>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</si>
  <si>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</si>
  <si>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</si>
  <si>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</si>
  <si>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</si>
  <si>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</si>
  <si>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</si>
  <si>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</si>
  <si>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</si>
  <si>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</si>
  <si>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</si>
  <si>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</si>
  <si>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</si>
  <si>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</si>
  <si>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</si>
  <si>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</si>
  <si>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</si>
  <si>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</si>
  <si>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</si>
  <si>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</si>
  <si>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</si>
  <si>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</si>
  <si>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</si>
  <si>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</si>
  <si>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</si>
  <si>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</si>
  <si>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</si>
  <si>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</si>
  <si>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</si>
  <si>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</si>
  <si>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</si>
  <si>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</si>
  <si>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</si>
  <si>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</si>
  <si>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</si>
  <si>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</si>
  <si>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</si>
  <si>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</si>
  <si>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</si>
  <si>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</si>
  <si>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</si>
  <si>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</si>
  <si>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</si>
  <si>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</si>
  <si>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</si>
  <si>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</si>
  <si>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</si>
  <si>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</si>
  <si>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</si>
  <si>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</si>
  <si>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</si>
  <si>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</si>
  <si>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</si>
  <si>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</si>
  <si>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</si>
  <si>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</si>
  <si>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</si>
  <si>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</si>
  <si>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</si>
  <si>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</si>
  <si>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</si>
  <si>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</si>
  <si>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</si>
  <si>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</si>
  <si>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</si>
  <si>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</si>
  <si>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</si>
  <si>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</si>
  <si>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</si>
  <si>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</si>
  <si>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</si>
  <si>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</si>
  <si>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</si>
  <si>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</si>
  <si>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</si>
  <si>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</si>
  <si>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</si>
  <si>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</si>
  <si>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</si>
  <si>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</si>
  <si>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</si>
  <si>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</si>
  <si>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</si>
  <si>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</si>
  <si>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</si>
  <si>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</si>
  <si>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</si>
  <si>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</si>
  <si>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</si>
  <si>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</si>
  <si>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</si>
  <si>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</si>
  <si>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</si>
  <si>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</si>
  <si>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</si>
  <si>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</si>
  <si>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</si>
  <si>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</si>
  <si>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</si>
  <si>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</si>
  <si>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</si>
  <si>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</si>
  <si>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</si>
  <si>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</si>
  <si>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</si>
  <si>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</si>
  <si>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</si>
  <si>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</si>
  <si>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</si>
  <si>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</si>
  <si>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</si>
  <si>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</si>
  <si>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</si>
  <si>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</si>
  <si>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</si>
  <si>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</si>
  <si>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</si>
  <si>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</si>
  <si>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</si>
  <si>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</si>
  <si>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</si>
  <si>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</si>
  <si>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</si>
  <si>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</si>
  <si>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</si>
  <si>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</si>
  <si>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</si>
  <si>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</si>
  <si>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</si>
  <si>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</si>
  <si>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</si>
  <si>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</si>
  <si>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</si>
  <si>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</si>
  <si>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</si>
  <si>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</si>
  <si>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</si>
  <si>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</si>
  <si>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</si>
  <si>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</si>
  <si>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</si>
  <si>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</si>
  <si>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</si>
  <si>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</si>
  <si>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</si>
  <si>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</si>
  <si>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</si>
  <si>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</si>
  <si>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</si>
  <si>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</si>
  <si>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</si>
  <si>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</si>
  <si>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</si>
  <si>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</si>
  <si>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</si>
  <si>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</si>
  <si>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</si>
  <si>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</si>
  <si>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</si>
  <si>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</si>
  <si>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</si>
  <si>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</si>
  <si>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</si>
  <si>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</si>
  <si>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</si>
  <si>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</si>
  <si>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</si>
  <si>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</si>
  <si>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</si>
  <si>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</si>
  <si>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</si>
  <si>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</si>
  <si>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</si>
  <si>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</si>
  <si>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</si>
  <si>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</si>
  <si>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</si>
  <si>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</si>
  <si>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</si>
  <si>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</si>
  <si>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</si>
  <si>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</si>
  <si>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</si>
  <si>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</si>
  <si>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</si>
  <si>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</si>
  <si>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</si>
  <si>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</si>
  <si>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</si>
  <si>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</si>
  <si>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</si>
  <si>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</si>
  <si>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</si>
  <si>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</si>
  <si>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</si>
  <si>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</si>
  <si>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</si>
  <si>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</si>
  <si>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</si>
  <si>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</si>
  <si>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</si>
  <si>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</si>
  <si>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</si>
  <si>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</si>
  <si>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</si>
  <si>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</si>
  <si>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</si>
  <si>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</si>
  <si>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</si>
  <si>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</si>
  <si>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</si>
  <si>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</si>
  <si>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</si>
  <si>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</si>
  <si>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</si>
  <si>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</si>
  <si>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</si>
  <si>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</si>
  <si>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</si>
  <si>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</si>
  <si>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</si>
  <si>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</si>
  <si>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</si>
  <si>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</si>
  <si>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</si>
  <si>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</si>
  <si>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</si>
  <si>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</si>
  <si>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</si>
  <si>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</si>
  <si>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</si>
  <si>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</si>
  <si>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</si>
  <si>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</si>
  <si>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</si>
  <si>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</si>
  <si>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</si>
  <si>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</si>
  <si>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</si>
  <si>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</si>
  <si>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</si>
  <si>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</si>
  <si>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</si>
  <si>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</si>
  <si>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</si>
  <si>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</si>
  <si>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</si>
  <si>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</si>
  <si>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</si>
  <si>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</si>
  <si>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</si>
  <si>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</si>
  <si>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</si>
  <si>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</si>
  <si>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</si>
  <si>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</si>
  <si>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</si>
  <si>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</si>
  <si>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</si>
  <si>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</si>
  <si>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</si>
  <si>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</si>
  <si>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</si>
  <si>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</si>
  <si>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</si>
  <si>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</si>
  <si>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</si>
  <si>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</si>
  <si>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</si>
  <si>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</si>
  <si>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</si>
  <si>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</si>
  <si>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</si>
  <si>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</si>
  <si>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</si>
  <si>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</si>
  <si>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</si>
  <si>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</si>
  <si>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</si>
  <si>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</si>
  <si>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</si>
  <si>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</si>
  <si>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</si>
  <si>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</si>
  <si>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</si>
  <si>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</si>
  <si>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</si>
  <si>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</si>
  <si>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</si>
  <si>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</si>
  <si>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</si>
  <si>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</si>
  <si>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</si>
  <si>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</si>
  <si>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</si>
  <si>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</si>
  <si>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</si>
  <si>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</si>
  <si>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</si>
  <si>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</si>
  <si>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</si>
  <si>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</si>
  <si>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</si>
  <si>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</si>
  <si>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</si>
  <si>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</si>
  <si>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</si>
  <si>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</si>
  <si>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</si>
  <si>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</si>
  <si>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</si>
  <si>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</si>
  <si>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</si>
  <si>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</si>
  <si>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</si>
  <si>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</si>
  <si>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</si>
  <si>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</si>
  <si>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</si>
  <si>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</si>
  <si>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</si>
  <si>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</si>
  <si>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</si>
  <si>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</si>
  <si>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</si>
  <si>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</si>
  <si>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</si>
  <si>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</si>
  <si>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</si>
  <si>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</si>
  <si>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</si>
  <si>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</si>
  <si>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</si>
  <si>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</si>
  <si>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</si>
  <si>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</si>
  <si>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</si>
  <si>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</si>
  <si>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</si>
  <si>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</si>
  <si>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</si>
  <si>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</si>
  <si>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</si>
  <si>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</si>
  <si>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</si>
  <si>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</si>
  <si>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</si>
  <si>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</si>
  <si>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</si>
  <si>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</si>
  <si>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</si>
  <si>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</si>
  <si>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</si>
  <si>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</si>
  <si>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</si>
  <si>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</si>
  <si>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</si>
  <si>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</si>
  <si>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</si>
  <si>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</si>
  <si>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</si>
  <si>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</si>
  <si>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</si>
  <si>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</si>
  <si>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</si>
  <si>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</si>
  <si>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</si>
  <si>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</si>
  <si>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</si>
  <si>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</si>
  <si>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</si>
  <si>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</si>
  <si>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</si>
  <si>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</si>
  <si>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</si>
  <si>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</si>
  <si>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</si>
  <si>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</si>
  <si>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</si>
  <si>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</si>
  <si>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</si>
  <si>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</si>
  <si>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</si>
  <si>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</si>
  <si>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</si>
  <si>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</si>
  <si>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</si>
  <si>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</si>
  <si>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</si>
  <si>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</si>
  <si>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</si>
  <si>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</si>
  <si>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</si>
  <si>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</si>
  <si>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</si>
  <si>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</si>
  <si>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</si>
  <si>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</si>
  <si>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</si>
  <si>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</si>
  <si>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</si>
  <si>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</si>
  <si>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</si>
  <si>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</si>
  <si>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</si>
  <si>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</si>
  <si>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</si>
  <si>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</si>
  <si>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</si>
  <si>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</si>
  <si>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</si>
  <si>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</si>
  <si>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</si>
  <si>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</si>
  <si>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</si>
  <si>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</si>
  <si>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</si>
  <si>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</si>
  <si>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</si>
  <si>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</si>
  <si>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</si>
  <si>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</si>
  <si>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</si>
  <si>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</si>
  <si>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</si>
  <si>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</si>
  <si>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</si>
  <si>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</si>
  <si>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</si>
  <si>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</si>
  <si>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</si>
  <si>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</si>
  <si>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</si>
  <si>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</si>
  <si>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</si>
  <si>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</si>
  <si>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</si>
  <si>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</si>
  <si>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</si>
  <si>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</si>
  <si>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</si>
  <si>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</si>
  <si>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</si>
  <si>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</si>
  <si>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</si>
  <si>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</si>
  <si>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</si>
  <si>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</si>
  <si>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</si>
  <si>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</si>
  <si>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</si>
  <si>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</si>
  <si>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</si>
  <si>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</si>
  <si>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</si>
  <si>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</si>
  <si>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</si>
  <si>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</si>
  <si>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</si>
  <si>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</si>
  <si>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</si>
  <si>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</si>
  <si>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</si>
  <si>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</si>
  <si>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</si>
  <si>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</si>
  <si>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</si>
  <si>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</si>
  <si>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</si>
  <si>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</si>
  <si>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</si>
  <si>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</si>
  <si>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</si>
  <si>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</si>
  <si>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</si>
  <si>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</si>
  <si>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</si>
  <si>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</si>
  <si>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</si>
  <si>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</si>
  <si>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</si>
  <si>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</si>
  <si>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</si>
  <si>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</si>
  <si>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</si>
  <si>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</si>
  <si>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</si>
  <si>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</si>
  <si>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</si>
  <si>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</si>
  <si>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</si>
  <si>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</si>
  <si>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</si>
  <si>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</si>
  <si>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</si>
  <si>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</si>
  <si>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</si>
  <si>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</si>
  <si>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</si>
  <si>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</si>
  <si>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</si>
  <si>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</si>
  <si>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</si>
  <si>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</si>
  <si>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</si>
  <si>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</si>
  <si>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</si>
  <si>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</si>
  <si>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</si>
  <si>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</si>
  <si>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</si>
  <si>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</si>
  <si>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</si>
  <si>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</si>
  <si>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</si>
  <si>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</si>
  <si>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</si>
  <si>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</si>
  <si>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</si>
  <si>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</si>
  <si>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</si>
  <si>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</si>
  <si>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</si>
  <si>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</si>
  <si>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</si>
  <si>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</si>
  <si>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</si>
  <si>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</si>
  <si>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</si>
  <si>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</si>
  <si>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</si>
  <si>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</si>
  <si>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</si>
  <si>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</si>
  <si>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</si>
  <si>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</si>
  <si>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</si>
  <si>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</si>
  <si>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</si>
  <si>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</si>
  <si>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</si>
  <si>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</si>
  <si>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</si>
  <si>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</si>
  <si>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</si>
  <si>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</si>
  <si>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</si>
  <si>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</si>
  <si>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</si>
  <si>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</si>
  <si>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</si>
  <si>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</si>
  <si>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</si>
  <si>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</si>
  <si>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</si>
  <si>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</si>
  <si>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</si>
  <si>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</si>
  <si>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</si>
  <si>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</si>
  <si>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</si>
  <si>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</si>
  <si>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</si>
  <si>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</si>
  <si>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</si>
  <si>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</si>
  <si>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</si>
  <si>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</si>
  <si>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</si>
  <si>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</si>
  <si>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</si>
  <si>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</si>
  <si>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</si>
  <si>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</si>
  <si>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</si>
  <si>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</si>
  <si>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</si>
  <si>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</si>
  <si>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</si>
  <si>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</si>
  <si>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</si>
  <si>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</si>
  <si>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</si>
  <si>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</si>
  <si>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</si>
  <si>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</si>
  <si>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</si>
  <si>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</si>
  <si>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</si>
  <si>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</si>
  <si>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</si>
  <si>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</si>
  <si>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</si>
  <si>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</si>
  <si>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</si>
  <si>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</si>
  <si>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</si>
  <si>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</si>
  <si>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</si>
  <si>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</si>
  <si>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</si>
  <si>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</si>
  <si>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</si>
  <si>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</si>
  <si>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</si>
  <si>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</si>
  <si>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</si>
  <si>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</si>
  <si>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</si>
  <si>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</si>
  <si>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</si>
  <si>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</si>
  <si>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</si>
  <si>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</si>
  <si>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</si>
  <si>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</si>
  <si>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</si>
  <si>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</si>
  <si>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</si>
  <si>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</si>
  <si>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</si>
  <si>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</si>
  <si>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</si>
  <si>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</si>
  <si>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</si>
  <si>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</si>
  <si>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</si>
  <si>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</si>
  <si>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</si>
  <si>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</si>
  <si>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</si>
  <si>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</si>
  <si>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</si>
  <si>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</si>
  <si>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</si>
  <si>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</si>
  <si>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</si>
  <si>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</si>
  <si>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</si>
  <si>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</si>
  <si>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</si>
  <si>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</si>
  <si>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</si>
  <si>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</si>
  <si>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</si>
  <si>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</si>
  <si>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</si>
  <si>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</si>
  <si>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</si>
  <si>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</si>
  <si>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</si>
  <si>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</si>
  <si>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</si>
  <si>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</si>
  <si>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</si>
  <si>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</si>
  <si>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</si>
  <si>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</si>
  <si>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</si>
  <si>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</si>
  <si>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</si>
  <si>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</si>
  <si>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</si>
  <si>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</si>
  <si>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</si>
  <si>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</si>
  <si>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</si>
  <si>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</si>
  <si>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</si>
  <si>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</si>
  <si>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</si>
  <si>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</si>
  <si>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</si>
  <si>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</si>
  <si>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</si>
  <si>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</si>
  <si>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</si>
  <si>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</si>
  <si>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</si>
  <si>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</si>
  <si>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</si>
  <si>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</si>
  <si>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</si>
  <si>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</si>
  <si>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</si>
  <si>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</si>
  <si>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</si>
  <si>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</si>
  <si>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</si>
  <si>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</si>
  <si>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</si>
  <si>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</si>
  <si>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</si>
  <si>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</si>
  <si>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</si>
  <si>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</si>
  <si>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</si>
  <si>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</si>
  <si>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</si>
  <si>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</si>
  <si>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</si>
  <si>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</si>
  <si>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</si>
  <si>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</si>
  <si>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</si>
  <si>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</si>
  <si>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</si>
  <si>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</si>
  <si>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</si>
  <si>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</si>
  <si>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</si>
  <si>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</si>
  <si>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</si>
  <si>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</si>
  <si>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</si>
  <si>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</si>
  <si>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</si>
  <si>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</si>
  <si>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</si>
  <si>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</si>
  <si>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</si>
  <si>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</si>
  <si>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</si>
  <si>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</si>
  <si>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</si>
  <si>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</si>
  <si>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</si>
  <si>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</si>
  <si>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</si>
  <si>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</si>
  <si>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</si>
  <si>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</si>
  <si>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</si>
  <si>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</si>
  <si>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</si>
  <si>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</si>
  <si>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</si>
  <si>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</si>
  <si>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</si>
  <si>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</si>
  <si>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</si>
  <si>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</si>
  <si>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</si>
  <si>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</si>
  <si>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</si>
  <si>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</si>
  <si>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</si>
  <si>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</si>
  <si>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</si>
  <si>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</si>
  <si>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</si>
  <si>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</si>
  <si>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</si>
  <si>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</si>
  <si>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</si>
  <si>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</si>
  <si>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</si>
  <si>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</si>
  <si>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</si>
  <si>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</si>
  <si>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</si>
  <si>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</si>
  <si>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</si>
  <si>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</si>
  <si>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</si>
  <si>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</si>
  <si>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</si>
  <si>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</si>
  <si>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</si>
  <si>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</si>
  <si>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</si>
  <si>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</si>
  <si>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</si>
  <si>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</si>
  <si>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</si>
  <si>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</si>
  <si>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</si>
  <si>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</si>
  <si>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</si>
  <si>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</si>
  <si>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</si>
  <si>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</si>
  <si>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</si>
  <si>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</si>
  <si>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</si>
  <si>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</si>
  <si>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</si>
  <si>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</si>
  <si>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</si>
  <si>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</si>
  <si>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</si>
  <si>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</si>
  <si>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</si>
  <si>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</si>
  <si>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</si>
  <si>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</si>
  <si>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</si>
  <si>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</si>
  <si>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</si>
  <si>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</si>
  <si>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</si>
  <si>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</si>
  <si>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</si>
  <si>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</si>
  <si>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</si>
  <si>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</si>
  <si>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</si>
  <si>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</si>
  <si>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</si>
  <si>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</si>
  <si>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</si>
  <si>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</si>
  <si>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</si>
  <si>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</si>
  <si>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</si>
  <si>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</si>
  <si>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</si>
  <si>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</si>
  <si>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</si>
  <si>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</si>
  <si>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</si>
  <si>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</si>
  <si>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</si>
  <si>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</si>
  <si>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</si>
  <si>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</si>
  <si>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</si>
  <si>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</si>
  <si>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</si>
  <si>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</si>
  <si>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</si>
  <si>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</si>
  <si>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</si>
  <si>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</si>
  <si>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</si>
  <si>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</si>
  <si>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</si>
  <si>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</si>
  <si>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</si>
  <si>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</si>
  <si>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</si>
  <si>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</si>
  <si>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</si>
  <si>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</si>
  <si>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</si>
  <si>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</si>
  <si>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</si>
  <si>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</si>
  <si>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</si>
  <si>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</si>
  <si>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</si>
  <si>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</si>
  <si>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</si>
  <si>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</si>
  <si>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</si>
  <si>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</si>
  <si>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</si>
  <si>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</si>
  <si>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</si>
  <si>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</si>
  <si>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</si>
  <si>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</si>
  <si>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</si>
  <si>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</si>
  <si>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</si>
  <si>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</si>
  <si>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</si>
  <si>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</si>
  <si>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</si>
  <si>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</si>
  <si>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</si>
  <si>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</si>
  <si>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</si>
  <si>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</si>
  <si>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</si>
  <si>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</si>
  <si>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</si>
  <si>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</si>
  <si>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</si>
  <si>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</si>
  <si>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</si>
  <si>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</si>
  <si>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</si>
  <si>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</si>
  <si>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</si>
  <si>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</si>
  <si>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</si>
  <si>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</si>
  <si>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</si>
  <si>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</si>
  <si>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</si>
  <si>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</si>
  <si>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</si>
  <si>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</si>
  <si>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</si>
  <si>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</si>
  <si>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</si>
  <si>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</si>
  <si>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</si>
  <si>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</si>
  <si>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</si>
  <si>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</si>
  <si>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</si>
  <si>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</si>
  <si>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</si>
  <si>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</si>
  <si>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</si>
  <si>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</si>
  <si>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</si>
  <si>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</si>
  <si>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</si>
  <si>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</si>
  <si>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</si>
  <si>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</si>
  <si>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</si>
  <si>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</si>
  <si>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</si>
  <si>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</si>
  <si>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</si>
  <si>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</si>
  <si>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</si>
  <si>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</si>
  <si>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</si>
  <si>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</si>
  <si>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</si>
  <si>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</si>
  <si>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</si>
  <si>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</si>
  <si>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</si>
  <si>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</si>
  <si>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</si>
  <si>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</si>
  <si>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</si>
  <si>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</si>
  <si>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</si>
  <si>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</si>
  <si>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</si>
  <si>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</si>
  <si>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</si>
  <si>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</si>
  <si>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</si>
  <si>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</si>
  <si>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</si>
  <si>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</si>
  <si>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</si>
  <si>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</si>
  <si>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</si>
  <si>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</si>
  <si>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</si>
  <si>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</si>
  <si>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</si>
  <si>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</si>
  <si>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</si>
  <si>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</si>
  <si>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</si>
  <si>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</si>
  <si>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</si>
  <si>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</si>
  <si>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</si>
  <si>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</si>
  <si>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</si>
  <si>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</si>
  <si>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</si>
  <si>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</si>
  <si>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</si>
  <si>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</si>
  <si>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</si>
  <si>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</si>
  <si>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</si>
  <si>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</si>
  <si>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</si>
  <si>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</si>
  <si>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</si>
  <si>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</si>
  <si>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</si>
  <si>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</si>
  <si>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</si>
  <si>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</si>
  <si>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</si>
  <si>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</si>
  <si>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</si>
  <si>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</si>
  <si>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</si>
  <si>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</si>
  <si>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</si>
  <si>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</si>
  <si>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</si>
  <si>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</si>
  <si>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</si>
  <si>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</si>
  <si>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</si>
  <si>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</si>
  <si>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</si>
  <si>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</si>
  <si>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</si>
  <si>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</si>
  <si>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</si>
  <si>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</si>
  <si>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</si>
  <si>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</si>
  <si>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</si>
  <si>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</si>
  <si>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</si>
  <si>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</si>
  <si>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</si>
  <si>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</si>
  <si>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</si>
  <si>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</si>
  <si>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</si>
  <si>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</si>
  <si>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</si>
  <si>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</si>
  <si>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</si>
  <si>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</si>
  <si>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</si>
  <si>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</si>
  <si>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</si>
  <si>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</si>
  <si>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</si>
  <si>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</si>
  <si>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</si>
  <si>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</si>
  <si>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</si>
  <si>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</si>
  <si>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</si>
  <si>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</si>
  <si>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</si>
  <si>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</si>
  <si>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</si>
  <si>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</si>
  <si>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</si>
  <si>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</si>
  <si>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</si>
  <si>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</si>
  <si>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</si>
  <si>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</si>
  <si>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</si>
  <si>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</si>
  <si>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</si>
  <si>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</si>
  <si>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</si>
  <si>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</si>
  <si>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</si>
  <si>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</si>
  <si>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</si>
  <si>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</si>
  <si>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</si>
  <si>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</si>
  <si>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</si>
  <si>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</si>
  <si>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</si>
  <si>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</si>
  <si>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</si>
  <si>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</si>
  <si>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</si>
  <si>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</si>
  <si>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</si>
  <si>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</si>
  <si>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</si>
  <si>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</si>
  <si>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</si>
  <si>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</si>
  <si>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</si>
  <si>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</si>
  <si>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</si>
  <si>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</si>
  <si>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</si>
  <si>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</si>
  <si>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</si>
  <si>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</si>
  <si>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</si>
  <si>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</si>
  <si>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</si>
  <si>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</si>
  <si>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</si>
  <si>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</si>
  <si>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</si>
  <si>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</si>
  <si>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</si>
  <si>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</si>
  <si>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</si>
  <si>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</si>
  <si>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</si>
  <si>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</si>
  <si>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</si>
  <si>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</si>
  <si>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</si>
  <si>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</si>
  <si>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</si>
  <si>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</si>
  <si>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</si>
  <si>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</si>
  <si>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</si>
  <si>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</si>
  <si>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</si>
  <si>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</si>
  <si>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</si>
  <si>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</si>
  <si>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</si>
  <si>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</si>
  <si>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</si>
  <si>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</si>
  <si>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</si>
  <si>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</si>
  <si>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</si>
  <si>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</si>
  <si>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</si>
  <si>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</si>
  <si>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</si>
  <si>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</si>
  <si>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</si>
  <si>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</si>
  <si>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</si>
  <si>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</si>
  <si>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</si>
  <si>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</si>
  <si>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</si>
  <si>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</si>
  <si>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</si>
  <si>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</si>
  <si>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</si>
  <si>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</si>
  <si>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</si>
  <si>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</si>
  <si>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</si>
  <si>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</si>
  <si>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</si>
  <si>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</si>
  <si>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</si>
  <si>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</si>
  <si>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</si>
  <si>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</si>
  <si>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</si>
  <si>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</si>
  <si>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</si>
  <si>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</si>
  <si>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</si>
  <si>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</si>
  <si>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</si>
  <si>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</si>
  <si>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</si>
  <si>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</si>
  <si>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</si>
  <si>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</si>
  <si>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</si>
  <si>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</si>
  <si>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</si>
  <si>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</si>
  <si>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</si>
  <si>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</si>
  <si>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</si>
  <si>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</si>
  <si>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</si>
  <si>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</si>
  <si>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</si>
  <si>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</si>
  <si>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</si>
  <si>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</si>
  <si>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</si>
  <si>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</si>
  <si>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</si>
  <si>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</si>
  <si>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</si>
  <si>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</si>
  <si>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</si>
  <si>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</si>
  <si>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</si>
  <si>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</si>
  <si>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</si>
  <si>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</si>
  <si>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</si>
  <si>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</si>
  <si>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</si>
  <si>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</si>
  <si>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</si>
  <si>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</si>
  <si>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</si>
  <si>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</si>
  <si>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</si>
  <si>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</si>
  <si>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</si>
  <si>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</si>
  <si>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</si>
  <si>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</si>
  <si>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</si>
  <si>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</si>
  <si>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</si>
  <si>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</si>
  <si>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</si>
  <si>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</si>
  <si>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</si>
  <si>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</si>
  <si>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</si>
  <si>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</si>
  <si>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</si>
  <si>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</si>
  <si>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</si>
  <si>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</si>
  <si>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</si>
  <si>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</si>
  <si>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</si>
  <si>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</si>
  <si>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</si>
  <si>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</si>
  <si>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</si>
  <si>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</si>
  <si>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</si>
  <si>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</si>
  <si>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</si>
  <si>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</si>
  <si>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</si>
  <si>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</si>
  <si>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</si>
  <si>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</si>
  <si>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</si>
  <si>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</si>
  <si>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</si>
  <si>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</si>
  <si>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</si>
  <si>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</si>
  <si>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</si>
  <si>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</si>
  <si>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</si>
  <si>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</si>
  <si>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</si>
  <si>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</si>
  <si>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</si>
  <si>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</si>
  <si>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</si>
  <si>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</si>
  <si>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</si>
  <si>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</si>
  <si>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</si>
  <si>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</si>
  <si>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</si>
  <si>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</si>
  <si>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</si>
  <si>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</si>
  <si>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</si>
  <si>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</si>
  <si>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</si>
  <si>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</si>
  <si>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</si>
  <si>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</si>
  <si>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</si>
  <si>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</si>
  <si>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</si>
  <si>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</si>
  <si>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</si>
  <si>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</si>
  <si>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</si>
  <si>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</si>
  <si>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</si>
  <si>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</si>
  <si>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</si>
  <si>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</si>
  <si>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</si>
  <si>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</si>
  <si>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</si>
  <si>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</si>
  <si>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</si>
  <si>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</si>
  <si>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</si>
  <si>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</si>
  <si>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</si>
  <si>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</si>
  <si>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</si>
  <si>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</si>
  <si>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</si>
  <si>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</si>
  <si>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</si>
  <si>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</si>
  <si>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</si>
  <si>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</si>
  <si>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</si>
  <si>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</si>
  <si>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</si>
  <si>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</si>
  <si>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</si>
  <si>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</si>
  <si>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</si>
  <si>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</si>
  <si>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</si>
  <si>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</si>
  <si>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</si>
  <si>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</si>
  <si>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</si>
  <si>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</si>
  <si>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</si>
  <si>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</si>
  <si>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</si>
  <si>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</si>
  <si>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</si>
  <si>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</si>
  <si>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</si>
  <si>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</si>
  <si>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</si>
  <si>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</si>
  <si>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</si>
  <si>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</si>
  <si>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</si>
  <si>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</si>
  <si>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</si>
  <si>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</si>
  <si>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</si>
  <si>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</si>
  <si>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</si>
  <si>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</si>
  <si>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</si>
  <si>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</si>
  <si>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</si>
  <si>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</si>
  <si>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</si>
  <si>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</si>
  <si>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</si>
  <si>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</si>
  <si>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</si>
  <si>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</si>
  <si>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</si>
  <si>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</si>
  <si>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</si>
  <si>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</si>
  <si>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</si>
  <si>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</si>
  <si>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</si>
  <si>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</si>
  <si>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</si>
  <si>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</si>
  <si>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</si>
  <si>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</si>
  <si>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</si>
  <si>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</si>
  <si>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</si>
  <si>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</si>
  <si>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</si>
  <si>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</si>
  <si>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</si>
  <si>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</si>
  <si>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</si>
  <si>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</si>
  <si>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</si>
  <si>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</si>
  <si>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</si>
  <si>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</si>
  <si>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</si>
  <si>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</si>
  <si>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</si>
  <si>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</si>
  <si>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</si>
  <si>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</si>
  <si>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</si>
  <si>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</si>
  <si>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</si>
  <si>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</si>
  <si>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</si>
  <si>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</si>
  <si>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</si>
  <si>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</si>
  <si>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</si>
  <si>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</si>
  <si>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</si>
  <si>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</si>
  <si>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</si>
  <si>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</si>
  <si>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</si>
  <si>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</si>
  <si>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</si>
  <si>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</si>
  <si>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</si>
  <si>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</si>
  <si>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</si>
  <si>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</si>
  <si>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</si>
  <si>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</si>
  <si>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</si>
  <si>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</si>
  <si>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</si>
  <si>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</si>
  <si>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</si>
  <si>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</si>
  <si>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</si>
  <si>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</si>
  <si>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</si>
  <si>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</si>
  <si>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</si>
  <si>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</si>
  <si>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</si>
  <si>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</si>
  <si>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</si>
  <si>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</si>
  <si>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</si>
  <si>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</si>
  <si>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</si>
  <si>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</si>
  <si>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</si>
  <si>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</si>
  <si>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</si>
  <si>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</si>
  <si>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</si>
  <si>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</si>
  <si>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</si>
  <si>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</si>
  <si>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</si>
  <si>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</si>
  <si>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</si>
  <si>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</si>
  <si>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</si>
  <si>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</si>
  <si>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</si>
  <si>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</si>
  <si>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</si>
  <si>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</si>
  <si>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</si>
  <si>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</si>
  <si>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</si>
  <si>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</si>
  <si>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</si>
  <si>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</si>
  <si>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</si>
  <si>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</si>
  <si>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</si>
  <si>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</si>
  <si>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</si>
  <si>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</si>
  <si>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</si>
  <si>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</si>
  <si>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</si>
  <si>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</si>
  <si>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</si>
  <si>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</si>
  <si>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</si>
  <si>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</si>
  <si>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</si>
  <si>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</si>
  <si>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</si>
  <si>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</si>
  <si>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</si>
  <si>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</si>
  <si>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</si>
  <si>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</si>
  <si>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</si>
  <si>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</si>
  <si>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</si>
  <si>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</si>
  <si>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</si>
  <si>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</si>
  <si>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</si>
  <si>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</si>
  <si>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</si>
  <si>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</si>
  <si>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</si>
  <si>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</si>
  <si>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</si>
  <si>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</si>
  <si>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</si>
  <si>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</si>
  <si>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</si>
  <si>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</si>
  <si>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</si>
  <si>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</si>
  <si>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</si>
  <si>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</si>
  <si>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</si>
  <si>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</si>
  <si>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</si>
  <si>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</si>
  <si>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</si>
  <si>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</si>
  <si>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</si>
  <si>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</si>
  <si>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</si>
  <si>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</si>
  <si>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</si>
  <si>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</si>
  <si>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</si>
  <si>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</si>
  <si>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</si>
  <si>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</si>
  <si>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</si>
  <si>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</si>
  <si>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</si>
  <si>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</si>
  <si>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</si>
  <si>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</si>
  <si>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</si>
  <si>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</si>
  <si>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</si>
  <si>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</si>
  <si>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</si>
  <si>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</si>
  <si>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</si>
  <si>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</si>
  <si>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</si>
  <si>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</si>
  <si>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</si>
  <si>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</si>
  <si>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</si>
  <si>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</si>
  <si>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</si>
  <si>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</si>
  <si>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</si>
  <si>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</si>
  <si>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</si>
  <si>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</si>
  <si>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</si>
  <si>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</si>
  <si>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</si>
  <si>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</si>
  <si>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</si>
  <si>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</si>
  <si>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</si>
  <si>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</si>
  <si>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</si>
  <si>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</si>
  <si>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</si>
  <si>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</si>
  <si>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</si>
  <si>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</si>
  <si>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</si>
  <si>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</si>
  <si>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</si>
  <si>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</si>
  <si>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</si>
  <si>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</si>
  <si>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</si>
  <si>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</si>
  <si>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</si>
  <si>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</si>
  <si>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</si>
  <si>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</si>
  <si>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</si>
  <si>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</si>
  <si>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</si>
  <si>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</si>
  <si>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</si>
  <si>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</si>
  <si>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</si>
  <si>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</si>
  <si>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</si>
  <si>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</si>
  <si>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</si>
  <si>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</si>
  <si>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</si>
  <si>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</si>
  <si>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</si>
  <si>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</si>
  <si>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</si>
  <si>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</si>
  <si>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</si>
  <si>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</si>
  <si>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</si>
  <si>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</si>
  <si>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</si>
  <si>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</si>
  <si>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</si>
  <si>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</si>
  <si>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</si>
  <si>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</si>
  <si>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</si>
  <si>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</si>
  <si>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</si>
  <si>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</si>
  <si>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</si>
  <si>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</si>
  <si>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</si>
  <si>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</si>
  <si>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</si>
  <si>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</si>
  <si>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</si>
  <si>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</si>
  <si>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</si>
  <si>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</si>
  <si>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</si>
  <si>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</si>
  <si>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</si>
  <si>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</si>
  <si>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</si>
  <si>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</si>
  <si>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</si>
  <si>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</si>
  <si>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</si>
  <si>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</si>
  <si>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</si>
  <si>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</si>
  <si>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</si>
  <si>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</si>
  <si>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</si>
  <si>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</si>
  <si>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</si>
  <si>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</si>
  <si>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</si>
  <si>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</si>
  <si>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</si>
  <si>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</si>
  <si>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</si>
  <si>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</si>
  <si>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</si>
  <si>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</si>
  <si>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</si>
  <si>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</si>
  <si>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</si>
  <si>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</si>
  <si>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</si>
  <si>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</si>
  <si>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</si>
  <si>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</si>
  <si>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</si>
  <si>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</si>
  <si>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</si>
  <si>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</si>
  <si>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</si>
  <si>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</si>
  <si>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</si>
  <si>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</si>
  <si>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</si>
  <si>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</si>
  <si>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</si>
  <si>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</si>
  <si>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</si>
  <si>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</si>
  <si>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</si>
  <si>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</si>
  <si>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</si>
  <si>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</si>
  <si>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</si>
  <si>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</si>
  <si>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</si>
  <si>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</si>
  <si>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</si>
  <si>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</si>
  <si>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</si>
  <si>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</si>
  <si>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</si>
  <si>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</si>
  <si>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</si>
  <si>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</si>
  <si>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</si>
  <si>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</si>
  <si>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</si>
  <si>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</si>
  <si>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</si>
  <si>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</si>
  <si>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</si>
  <si>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</si>
  <si>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</si>
  <si>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</si>
  <si>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</si>
  <si>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</si>
  <si>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</si>
  <si>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</si>
  <si>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</si>
  <si>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</si>
  <si>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</si>
  <si>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</si>
  <si>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</si>
  <si>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</si>
  <si>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</si>
  <si>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</si>
  <si>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</si>
  <si>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</si>
  <si>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</si>
  <si>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</si>
  <si>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</si>
  <si>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</si>
  <si>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</si>
  <si>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</si>
  <si>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</si>
  <si>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</si>
  <si>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</si>
  <si>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</si>
  <si>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</si>
  <si>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</si>
  <si>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</si>
  <si>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</si>
  <si>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</si>
  <si>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</si>
  <si>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</si>
  <si>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</si>
  <si>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</si>
  <si>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</si>
  <si>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</si>
  <si>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</si>
  <si>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</si>
  <si>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</si>
  <si>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</si>
  <si>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</si>
  <si>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</si>
  <si>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</si>
  <si>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</si>
  <si>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</si>
  <si>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</si>
  <si>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</si>
  <si>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</si>
  <si>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</si>
  <si>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</si>
  <si>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</si>
  <si>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</si>
  <si>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</si>
  <si>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</si>
  <si>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</si>
  <si>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</si>
  <si>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</si>
  <si>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</si>
  <si>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</si>
  <si>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</si>
  <si>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</si>
  <si>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</si>
  <si>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</si>
  <si>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</si>
  <si>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</si>
  <si>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</si>
  <si>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</si>
  <si>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</si>
  <si>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</si>
  <si>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</si>
  <si>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</si>
  <si>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</si>
  <si>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</si>
  <si>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</si>
  <si>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</si>
  <si>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</si>
  <si>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</si>
  <si>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</si>
  <si>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</si>
  <si>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</si>
  <si>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</si>
  <si>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</si>
  <si>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</si>
  <si>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</si>
  <si>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</si>
  <si>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</si>
  <si>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</si>
  <si>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</si>
  <si>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</si>
  <si>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</si>
  <si>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</si>
  <si>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</si>
  <si>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</si>
  <si>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</si>
  <si>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</si>
  <si>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</si>
  <si>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</si>
  <si>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</si>
  <si>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</si>
  <si>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</si>
  <si>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</si>
  <si>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</si>
  <si>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</si>
  <si>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</si>
  <si>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</si>
  <si>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</si>
  <si>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</si>
  <si>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</si>
  <si>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</si>
  <si>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</si>
  <si>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</si>
  <si>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</si>
  <si>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</si>
  <si>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</si>
  <si>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</si>
  <si>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</si>
  <si>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</si>
  <si>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</si>
  <si>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</si>
  <si>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</si>
  <si>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</si>
  <si>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</si>
  <si>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</si>
  <si>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</si>
  <si>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</si>
  <si>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</si>
  <si>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</si>
  <si>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</si>
  <si>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</si>
  <si>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</si>
  <si>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</si>
  <si>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</si>
  <si>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</si>
  <si>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</si>
  <si>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</si>
  <si>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</si>
  <si>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</si>
  <si>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</si>
  <si>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</si>
  <si>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</si>
  <si>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</si>
  <si>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</si>
  <si>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</si>
  <si>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</si>
  <si>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</si>
  <si>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</si>
  <si>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</si>
  <si>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</si>
  <si>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</si>
  <si>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</si>
  <si>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</si>
  <si>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</si>
  <si>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</si>
  <si>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</si>
  <si>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</si>
  <si>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</si>
  <si>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</si>
  <si>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</si>
  <si>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</si>
  <si>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</si>
  <si>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</si>
  <si>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</si>
  <si>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</si>
  <si>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</si>
  <si>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</si>
  <si>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</si>
  <si>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</si>
  <si>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</si>
  <si>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</si>
  <si>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</si>
  <si>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</si>
  <si>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</si>
  <si>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</si>
  <si>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</si>
  <si>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</si>
  <si>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</si>
  <si>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</si>
  <si>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</si>
  <si>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</si>
  <si>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</si>
  <si>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</si>
  <si>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</si>
  <si>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</si>
  <si>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</si>
  <si>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</si>
  <si>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</si>
  <si>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</si>
  <si>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</si>
  <si>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</si>
  <si>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</si>
  <si>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</si>
  <si>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</si>
  <si>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</si>
  <si>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</si>
  <si>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</si>
  <si>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</si>
  <si>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</si>
  <si>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</si>
  <si>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</si>
  <si>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</si>
  <si>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</si>
  <si>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</si>
  <si>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</si>
  <si>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</si>
  <si>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</si>
  <si>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</si>
  <si>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</si>
  <si>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</si>
  <si>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</si>
  <si>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</si>
  <si>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</si>
  <si>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</si>
  <si>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</si>
  <si>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</si>
  <si>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</si>
  <si>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</si>
  <si>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</si>
  <si>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</si>
  <si>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</si>
  <si>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</si>
  <si>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</si>
  <si>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</si>
  <si>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</si>
  <si>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</si>
  <si>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</si>
  <si>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</si>
  <si>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</si>
  <si>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</si>
  <si>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</si>
  <si>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</si>
  <si>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</si>
  <si>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</si>
  <si>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</si>
  <si>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</si>
  <si>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</si>
  <si>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</si>
  <si>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</si>
  <si>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</si>
  <si>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</si>
  <si>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</si>
  <si>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</si>
  <si>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</si>
  <si>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</si>
  <si>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</si>
  <si>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</si>
  <si>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</si>
  <si>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</si>
  <si>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</si>
  <si>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</si>
  <si>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</si>
  <si>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</si>
  <si>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</si>
  <si>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</si>
  <si>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</si>
  <si>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</si>
  <si>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</si>
  <si>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</si>
  <si>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</si>
  <si>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</si>
  <si>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</si>
  <si>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</si>
  <si>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</si>
  <si>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</si>
  <si>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</si>
  <si>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</si>
  <si>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</si>
  <si>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</si>
  <si>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</si>
  <si>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</si>
  <si>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</si>
  <si>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</si>
  <si>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</si>
  <si>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</si>
  <si>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</si>
  <si>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</si>
  <si>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</si>
  <si>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</si>
  <si>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</si>
  <si>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</si>
  <si>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</si>
  <si>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</si>
  <si>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</si>
  <si>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</si>
  <si>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</si>
  <si>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</si>
  <si>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</si>
  <si>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</si>
  <si>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</si>
  <si>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</si>
  <si>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</si>
  <si>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</si>
  <si>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</si>
  <si>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</si>
  <si>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</si>
  <si>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</si>
  <si>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</si>
  <si>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</si>
  <si>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</si>
  <si>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</si>
  <si>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</si>
  <si>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</si>
  <si>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</si>
  <si>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</si>
  <si>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</si>
  <si>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</si>
  <si>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</si>
  <si>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</si>
  <si>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</si>
  <si>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</si>
  <si>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</si>
  <si>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</si>
  <si>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</si>
  <si>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</si>
  <si>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</si>
  <si>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</si>
  <si>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</si>
  <si>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</si>
  <si>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</si>
  <si>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</si>
  <si>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</si>
  <si>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</si>
  <si>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</si>
  <si>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</si>
  <si>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</si>
  <si>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</si>
  <si>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</si>
  <si>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</si>
  <si>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</si>
  <si>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</si>
  <si>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</si>
  <si>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</si>
  <si>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</si>
  <si>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</si>
  <si>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</si>
  <si>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</si>
  <si>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</si>
  <si>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</si>
  <si>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</si>
  <si>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</si>
  <si>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</si>
  <si>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</si>
  <si>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</si>
  <si>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</si>
  <si>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</si>
  <si>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</si>
  <si>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</si>
  <si>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</si>
  <si>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</si>
  <si>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</si>
  <si>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</si>
  <si>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</si>
  <si>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</si>
  <si>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</si>
  <si>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</si>
  <si>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</si>
  <si>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</si>
  <si>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</si>
  <si>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</si>
  <si>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</si>
  <si>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</si>
  <si>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</si>
  <si>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</si>
  <si>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</si>
  <si>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</si>
  <si>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</si>
  <si>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</si>
  <si>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</si>
  <si>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</si>
  <si>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</si>
  <si>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</si>
  <si>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</si>
  <si>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</si>
  <si>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</si>
  <si>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</si>
  <si>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</si>
  <si>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</si>
  <si>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</si>
  <si>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</si>
  <si>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</si>
  <si>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</si>
  <si>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</si>
  <si>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</si>
  <si>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</si>
  <si>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</si>
  <si>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</si>
  <si>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</si>
  <si>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</si>
  <si>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</si>
  <si>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</si>
  <si>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</si>
  <si>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</si>
  <si>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</si>
  <si>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</si>
  <si>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</si>
  <si>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</si>
  <si>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</si>
  <si>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</si>
  <si>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</si>
  <si>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</si>
  <si>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</si>
  <si>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</si>
  <si>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</si>
  <si>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</si>
  <si>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</si>
  <si>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</si>
  <si>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</si>
  <si>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</si>
  <si>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</si>
  <si>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</si>
  <si>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</si>
  <si>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</si>
  <si>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</si>
  <si>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</si>
  <si>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</si>
  <si>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</si>
  <si>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</si>
  <si>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</si>
  <si>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</si>
  <si>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</si>
  <si>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</si>
  <si>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</si>
  <si>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</si>
  <si>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</si>
  <si>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</si>
  <si>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</si>
  <si>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</si>
  <si>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</si>
  <si>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</si>
  <si>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</si>
  <si>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</si>
  <si>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</si>
  <si>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</si>
  <si>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</si>
  <si>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</si>
  <si>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</si>
  <si>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</si>
  <si>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</si>
  <si>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</si>
  <si>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</si>
  <si>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</si>
  <si>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</si>
  <si>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</si>
  <si>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</si>
  <si>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</si>
  <si>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</si>
  <si>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</si>
  <si>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</si>
  <si>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</si>
  <si>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</si>
  <si>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</si>
  <si>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</si>
  <si>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</si>
  <si>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</si>
  <si>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</si>
  <si>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</si>
  <si>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</si>
  <si>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</si>
  <si>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</si>
  <si>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</si>
  <si>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</si>
  <si>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</si>
  <si>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</si>
  <si>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</si>
  <si>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</si>
  <si>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</si>
  <si>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</si>
  <si>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</si>
  <si>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</si>
  <si>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</si>
  <si>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</si>
  <si>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</si>
  <si>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</si>
  <si>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</si>
  <si>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</si>
  <si>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</si>
  <si>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</si>
  <si>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</si>
  <si>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</si>
  <si>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</si>
  <si>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</si>
  <si>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</si>
  <si>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</si>
  <si>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</si>
  <si>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</si>
  <si>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</si>
  <si>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</si>
  <si>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</si>
  <si>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</si>
  <si>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</si>
  <si>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</si>
  <si>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</si>
  <si>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</si>
  <si>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</si>
  <si>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</si>
  <si>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</si>
  <si>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</si>
  <si>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</si>
  <si>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</si>
  <si>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</si>
  <si>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</si>
  <si>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</si>
  <si>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</si>
  <si>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</si>
  <si>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</si>
  <si>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</si>
  <si>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</si>
  <si>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</si>
  <si>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</si>
  <si>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</si>
  <si>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</si>
  <si>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</si>
  <si>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</si>
  <si>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</si>
  <si>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</si>
  <si>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</si>
  <si>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</si>
  <si>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</si>
  <si>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</si>
  <si>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</si>
  <si>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</si>
  <si>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</si>
  <si>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</si>
  <si>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</si>
  <si>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</si>
  <si>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</si>
  <si>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</si>
  <si>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</si>
  <si>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</si>
  <si>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</si>
  <si>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</si>
  <si>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</si>
  <si>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</si>
  <si>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</si>
  <si>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</si>
  <si>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</si>
  <si>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</si>
  <si>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</si>
  <si>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</si>
  <si>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</si>
  <si>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</si>
  <si>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</si>
  <si>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</si>
  <si>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</si>
  <si>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</si>
  <si>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</si>
  <si>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</si>
  <si>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</si>
  <si>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</si>
  <si>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</si>
  <si>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</si>
  <si>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</si>
  <si>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</si>
  <si>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</si>
  <si>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</si>
  <si>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</si>
  <si>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</si>
  <si>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</si>
  <si>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</si>
  <si>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</si>
  <si>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</si>
  <si>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</si>
  <si>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</si>
  <si>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</si>
  <si>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</si>
  <si>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</si>
  <si>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</si>
  <si>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</si>
  <si>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</si>
  <si>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</si>
  <si>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</si>
  <si>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</si>
  <si>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</si>
  <si>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</si>
  <si>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</si>
  <si>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</si>
  <si>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</si>
  <si>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</si>
  <si>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</si>
  <si>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</si>
  <si>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</si>
  <si>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</si>
  <si>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</si>
  <si>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</si>
  <si>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</si>
  <si>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</si>
  <si>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</si>
  <si>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</si>
  <si>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</si>
  <si>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</si>
  <si>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</si>
  <si>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</si>
  <si>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</si>
  <si>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</si>
  <si>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</si>
  <si>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</si>
  <si>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</si>
  <si>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</si>
  <si>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</si>
  <si>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</si>
  <si>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</si>
  <si>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</si>
  <si>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</si>
  <si>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</si>
  <si>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</si>
  <si>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</si>
  <si>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</si>
  <si>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</si>
  <si>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</si>
  <si>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</si>
  <si>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</si>
  <si>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</si>
  <si>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</si>
  <si>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</si>
  <si>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</si>
  <si>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</si>
  <si>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</si>
  <si>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</si>
  <si>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</si>
  <si>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</si>
  <si>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</si>
  <si>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</si>
  <si>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</si>
  <si>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</si>
  <si>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</si>
  <si>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</si>
  <si>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</si>
  <si>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</si>
  <si>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</si>
  <si>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</si>
  <si>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</si>
  <si>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</si>
  <si>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</si>
  <si>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</si>
  <si>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</si>
  <si>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</si>
  <si>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</si>
  <si>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</si>
  <si>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</si>
  <si>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</si>
  <si>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</si>
  <si>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</si>
  <si>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</si>
  <si>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</si>
  <si>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</si>
  <si>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</si>
  <si>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</si>
  <si>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</si>
  <si>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</si>
  <si>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</si>
  <si>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</si>
  <si>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</si>
  <si>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</si>
  <si>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</si>
  <si>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</si>
  <si>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</si>
  <si>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</si>
  <si>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</si>
  <si>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</si>
  <si>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</si>
  <si>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</si>
  <si>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</si>
  <si>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</si>
  <si>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</si>
  <si>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</si>
  <si>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</si>
  <si>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</si>
  <si>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</si>
  <si>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</si>
  <si>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</si>
  <si>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</si>
  <si>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</si>
  <si>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</si>
  <si>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</si>
  <si>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</si>
  <si>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</si>
  <si>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</si>
  <si>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</si>
  <si>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</si>
  <si>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</si>
  <si>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</si>
  <si>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</si>
  <si>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</si>
  <si>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</si>
  <si>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</si>
  <si>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</si>
  <si>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</si>
  <si>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</si>
  <si>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</si>
  <si>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</si>
  <si>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</si>
  <si>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</si>
  <si>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</si>
  <si>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</si>
  <si>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</si>
  <si>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</si>
  <si>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</si>
  <si>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</si>
  <si>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</si>
  <si>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</si>
  <si>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</si>
  <si>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</si>
  <si>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</si>
  <si>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</si>
  <si>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</si>
  <si>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</si>
  <si>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</si>
  <si>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</si>
  <si>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</si>
  <si>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</si>
  <si>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</si>
  <si>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</si>
  <si>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</si>
  <si>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</si>
  <si>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</si>
  <si>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</si>
  <si>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</si>
  <si>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</si>
  <si>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</si>
  <si>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</si>
  <si>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</si>
  <si>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</si>
  <si>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</si>
  <si>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</si>
  <si>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</si>
  <si>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</si>
  <si>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</si>
  <si>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</si>
  <si>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</si>
  <si>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</si>
  <si>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</si>
  <si>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</si>
  <si>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</si>
  <si>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</si>
  <si>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</si>
  <si>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</si>
  <si>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</si>
  <si>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</si>
  <si>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</si>
  <si>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</si>
  <si>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</si>
  <si>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</si>
  <si>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</si>
  <si>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</si>
  <si>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</si>
  <si>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</si>
  <si>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</si>
  <si>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</si>
  <si>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</si>
  <si>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</si>
  <si>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</si>
  <si>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</si>
  <si>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</si>
  <si>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</si>
  <si>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</si>
  <si>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</si>
  <si>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</si>
  <si>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</si>
  <si>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</si>
  <si>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</si>
  <si>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</si>
  <si>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</si>
  <si>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</si>
  <si>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</si>
  <si>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</si>
  <si>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</si>
  <si>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</si>
  <si>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</si>
  <si>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</si>
  <si>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</si>
  <si>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</si>
  <si>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</si>
  <si>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</si>
  <si>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</si>
  <si>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</si>
  <si>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</si>
  <si>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</si>
  <si>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</si>
  <si>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</si>
  <si>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</si>
  <si>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</si>
  <si>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</si>
  <si>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</si>
  <si>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</si>
  <si>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</si>
  <si>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</si>
  <si>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</si>
  <si>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</si>
  <si>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</si>
  <si>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</si>
  <si>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</si>
  <si>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</si>
  <si>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</si>
  <si>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</si>
  <si>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</si>
  <si>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</si>
  <si>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</si>
  <si>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</si>
  <si>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</si>
  <si>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</si>
  <si>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</si>
  <si>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</si>
  <si>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</si>
  <si>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</si>
  <si>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</si>
  <si>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</si>
  <si>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</si>
  <si>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</si>
  <si>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</si>
  <si>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</si>
  <si>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</si>
  <si>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</si>
  <si>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</si>
  <si>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</si>
  <si>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</si>
  <si>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</si>
  <si>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</si>
  <si>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</si>
  <si>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</si>
  <si>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</si>
  <si>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</si>
  <si>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</si>
  <si>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</si>
  <si>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</si>
  <si>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</si>
  <si>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</si>
  <si>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</si>
  <si>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</si>
  <si>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</si>
  <si>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</si>
  <si>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</si>
  <si>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</si>
  <si>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</si>
  <si>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</si>
  <si>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</si>
  <si>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</si>
  <si>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</si>
  <si>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</si>
  <si>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</si>
  <si>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</si>
  <si>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</si>
  <si>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</si>
  <si>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</si>
  <si>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</si>
  <si>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</si>
  <si>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</si>
  <si>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</si>
  <si>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</si>
  <si>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</si>
  <si>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</si>
  <si>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</si>
  <si>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</si>
  <si>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</si>
  <si>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</si>
  <si>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</si>
  <si>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</si>
  <si>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</si>
  <si>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</si>
  <si>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</si>
  <si>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</si>
  <si>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</si>
  <si>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</si>
  <si>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</si>
  <si>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</si>
  <si>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</si>
  <si>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</si>
  <si>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</si>
  <si>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</si>
  <si>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</si>
  <si>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</si>
  <si>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</si>
  <si>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</si>
  <si>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</si>
  <si>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</si>
  <si>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</si>
  <si>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</si>
  <si>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</si>
  <si>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</si>
  <si>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</si>
  <si>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</si>
  <si>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</si>
  <si>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</si>
  <si>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</si>
  <si>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</si>
  <si>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</si>
  <si>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</si>
  <si>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</si>
  <si>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</si>
  <si>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</si>
  <si>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</si>
  <si>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</si>
  <si>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</si>
  <si>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</si>
  <si>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</si>
  <si>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</si>
  <si>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</si>
  <si>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</si>
  <si>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</si>
  <si>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</si>
  <si>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</si>
  <si>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</si>
  <si>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</si>
  <si>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</si>
  <si>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</si>
  <si>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</si>
  <si>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</si>
  <si>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</si>
  <si>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</si>
  <si>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</si>
  <si>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</si>
  <si>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</si>
  <si>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</si>
  <si>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</si>
  <si>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</si>
  <si>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</si>
  <si>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</si>
  <si>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</si>
  <si>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</si>
  <si>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</si>
  <si>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</si>
  <si>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</si>
  <si>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</si>
  <si>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</si>
  <si>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</si>
  <si>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</si>
  <si>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</si>
  <si>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</si>
  <si>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</si>
  <si>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</si>
  <si>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</si>
  <si>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</si>
  <si>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</si>
  <si>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</si>
  <si>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</si>
  <si>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</si>
  <si>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</si>
  <si>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</si>
  <si>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</si>
  <si>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</si>
  <si>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</si>
  <si>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</si>
  <si>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</si>
  <si>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</si>
  <si>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</si>
  <si>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</si>
  <si>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</si>
  <si>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</si>
  <si>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</si>
  <si>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</si>
  <si>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</si>
  <si>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</si>
  <si>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</si>
  <si>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</si>
  <si>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</si>
  <si>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</si>
  <si>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</si>
  <si>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</si>
  <si>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</si>
  <si>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</si>
  <si>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</si>
  <si>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</si>
  <si>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</si>
  <si>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</si>
  <si>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</si>
  <si>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</si>
  <si>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</si>
  <si>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</si>
  <si>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</si>
  <si>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</si>
  <si>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</si>
  <si>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</si>
  <si>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</si>
  <si>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</si>
  <si>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</si>
  <si>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</si>
  <si>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</si>
  <si>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</si>
  <si>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</si>
  <si>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</si>
  <si>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</si>
  <si>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</si>
  <si>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</si>
  <si>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</si>
  <si>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</si>
  <si>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</si>
  <si>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</si>
  <si>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</si>
  <si>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</si>
  <si>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</si>
  <si>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</si>
  <si>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</si>
  <si>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</si>
  <si>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</si>
  <si>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</si>
  <si>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</si>
  <si>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</si>
  <si>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</si>
  <si>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</si>
  <si>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</si>
  <si>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</si>
  <si>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</si>
  <si>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</si>
  <si>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</si>
  <si>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</si>
  <si>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</si>
  <si>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</si>
  <si>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</si>
  <si>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</si>
  <si>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</si>
  <si>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</si>
  <si>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</si>
  <si>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</si>
  <si>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</si>
  <si>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</si>
  <si>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</si>
  <si>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</si>
  <si>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</si>
  <si>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</si>
  <si>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</si>
  <si>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</si>
  <si>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</si>
  <si>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</si>
  <si>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</si>
  <si>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</si>
  <si>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</si>
  <si>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</si>
  <si>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</si>
  <si>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</si>
  <si>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</si>
  <si>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</si>
  <si>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</si>
  <si>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</si>
  <si>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</si>
  <si>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</si>
  <si>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</si>
  <si>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</si>
  <si>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</si>
  <si>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</si>
  <si>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</si>
  <si>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</si>
  <si>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</si>
  <si>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</si>
  <si>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</si>
  <si>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</si>
  <si>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</si>
  <si>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</si>
  <si>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</si>
  <si>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</si>
  <si>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</si>
  <si>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</si>
  <si>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</si>
  <si>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</si>
  <si>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</si>
  <si>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</si>
  <si>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</si>
  <si>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</si>
  <si>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</si>
  <si>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</si>
  <si>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</si>
  <si>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</si>
  <si>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</si>
  <si>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</si>
  <si>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</si>
  <si>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</si>
  <si>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</si>
  <si>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</si>
  <si>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</si>
  <si>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</si>
  <si>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</si>
  <si>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</si>
  <si>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</si>
  <si>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</si>
  <si>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</si>
  <si>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</si>
  <si>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</si>
  <si>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</si>
  <si>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</si>
  <si>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</si>
  <si>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</si>
  <si>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</si>
  <si>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</si>
  <si>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</si>
  <si>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</si>
  <si>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</si>
  <si>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</si>
  <si>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</si>
  <si>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</si>
  <si>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</si>
  <si>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</si>
  <si>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</si>
  <si>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</si>
  <si>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</si>
  <si>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</si>
  <si>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</si>
  <si>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</si>
  <si>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</si>
  <si>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</si>
  <si>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</si>
  <si>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</si>
  <si>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</si>
  <si>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</si>
  <si>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</si>
  <si>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</si>
  <si>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</si>
  <si>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</si>
  <si>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</si>
  <si>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</si>
  <si>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</si>
  <si>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</si>
  <si>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</si>
  <si>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</si>
  <si>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</si>
  <si>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</si>
  <si>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</si>
  <si>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</si>
  <si>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</si>
  <si>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</si>
  <si>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</si>
  <si>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</si>
  <si>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</si>
  <si>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</si>
  <si>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</si>
  <si>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</si>
  <si>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</si>
  <si>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</si>
  <si>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</si>
  <si>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</si>
  <si>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</si>
  <si>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</si>
  <si>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</si>
  <si>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</si>
  <si>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</si>
  <si>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</si>
  <si>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</si>
  <si>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</si>
  <si>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</si>
  <si>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</si>
  <si>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</si>
  <si>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</si>
  <si>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</si>
  <si>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</si>
  <si>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</si>
  <si>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</si>
  <si>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</si>
  <si>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</si>
  <si>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</si>
  <si>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</si>
  <si>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</si>
  <si>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</si>
  <si>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</si>
  <si>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</si>
  <si>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</si>
  <si>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</si>
  <si>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</si>
  <si>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</si>
  <si>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</si>
  <si>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</si>
  <si>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</si>
  <si>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</si>
  <si>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</si>
  <si>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</si>
  <si>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</si>
  <si>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</si>
  <si>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</si>
  <si>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</si>
  <si>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</si>
  <si>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</si>
  <si>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</si>
  <si>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</si>
  <si>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</si>
  <si>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</si>
  <si>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</si>
  <si>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</si>
  <si>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</si>
  <si>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</si>
  <si>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</si>
  <si>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</si>
  <si>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</si>
  <si>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</si>
  <si>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</si>
  <si>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</si>
  <si>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</si>
  <si>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</si>
  <si>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</si>
  <si>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</si>
  <si>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</si>
  <si>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</si>
  <si>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</si>
  <si>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</si>
  <si>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</si>
  <si>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</si>
  <si>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</si>
  <si>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</si>
  <si>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</si>
  <si>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</si>
  <si>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</si>
  <si>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</si>
  <si>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</si>
  <si>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</si>
  <si>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</si>
  <si>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</si>
  <si>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</si>
  <si>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</si>
  <si>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</si>
  <si>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</si>
  <si>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</si>
  <si>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</si>
  <si>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</si>
  <si>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</si>
  <si>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</si>
  <si>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</si>
  <si>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</si>
  <si>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</si>
  <si>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</si>
  <si>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</si>
  <si>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</si>
  <si>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</si>
  <si>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</si>
  <si>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</si>
  <si>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</si>
  <si>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</si>
  <si>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</si>
  <si>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</si>
  <si>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</si>
  <si>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</si>
  <si>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</si>
  <si>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</si>
  <si>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</si>
  <si>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</si>
  <si>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</si>
  <si>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</si>
  <si>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</si>
  <si>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</si>
  <si>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</si>
  <si>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</si>
  <si>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</si>
  <si>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</si>
  <si>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</si>
  <si>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</si>
  <si>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</si>
  <si>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</si>
  <si>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</si>
  <si>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</si>
  <si>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</si>
  <si>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</si>
  <si>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</si>
  <si>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</si>
  <si>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</si>
  <si>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</si>
  <si>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</si>
  <si>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</si>
  <si>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</si>
  <si>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</si>
  <si>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</si>
  <si>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</si>
  <si>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</si>
  <si>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</si>
  <si>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</si>
  <si>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</si>
  <si>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</si>
  <si>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</si>
  <si>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</si>
  <si>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</si>
  <si>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</si>
  <si>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</si>
  <si>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</si>
  <si>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</si>
  <si>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</si>
  <si>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</si>
  <si>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</si>
  <si>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</si>
  <si>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</si>
  <si>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</si>
  <si>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</si>
  <si>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</si>
  <si>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</si>
  <si>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</si>
  <si>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</si>
  <si>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</si>
  <si>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</si>
  <si>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</si>
  <si>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</si>
  <si>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</si>
  <si>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</si>
  <si>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</si>
  <si>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</si>
  <si>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</si>
  <si>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</si>
  <si>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</si>
  <si>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</si>
  <si>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</si>
  <si>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</si>
  <si>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</si>
  <si>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</si>
  <si>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</si>
  <si>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</si>
  <si>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</si>
  <si>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</si>
  <si>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</si>
  <si>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</si>
  <si>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</si>
  <si>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</si>
  <si>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</si>
  <si>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</si>
  <si>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</si>
  <si>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</si>
  <si>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</si>
  <si>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</si>
  <si>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</si>
  <si>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</si>
  <si>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</si>
  <si>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</si>
  <si>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</si>
  <si>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</si>
  <si>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</si>
  <si>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</si>
  <si>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</si>
  <si>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</si>
  <si>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</si>
  <si>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</si>
  <si>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</si>
  <si>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</si>
  <si>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</si>
  <si>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</si>
  <si>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</si>
  <si>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</si>
  <si>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</si>
  <si>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</si>
  <si>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</si>
  <si>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</si>
  <si>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</si>
  <si>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</si>
  <si>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</si>
  <si>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</si>
  <si>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</si>
  <si>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</si>
  <si>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</si>
  <si>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</si>
  <si>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</si>
  <si>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</si>
  <si>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</si>
  <si>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</si>
  <si>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</si>
  <si>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</si>
  <si>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</si>
  <si>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</si>
  <si>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</si>
  <si>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</si>
  <si>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</si>
  <si>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</si>
  <si>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</si>
  <si>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</si>
  <si>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</si>
  <si>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</si>
  <si>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</si>
  <si>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</si>
  <si>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</si>
  <si>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</si>
  <si>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</si>
  <si>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</si>
  <si>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</si>
  <si>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</si>
  <si>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</si>
  <si>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</si>
  <si>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</si>
  <si>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</si>
  <si>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</si>
  <si>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</si>
  <si>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</si>
  <si>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</si>
  <si>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</si>
  <si>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</si>
  <si>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</si>
  <si>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</si>
  <si>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</si>
  <si>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</si>
  <si>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</si>
  <si>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</si>
  <si>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</si>
  <si>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</si>
  <si>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</si>
  <si>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</si>
  <si>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</si>
  <si>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</si>
  <si>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</si>
  <si>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</si>
  <si>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</si>
  <si>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</si>
  <si>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</si>
  <si>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</si>
  <si>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</si>
  <si>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</si>
  <si>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</si>
  <si>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</si>
  <si>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</si>
  <si>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</si>
  <si>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</si>
  <si>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</si>
  <si>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</si>
  <si>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</si>
  <si>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</si>
  <si>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</si>
  <si>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</si>
  <si>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</si>
  <si>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</si>
  <si>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</si>
  <si>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</si>
  <si>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</si>
  <si>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</si>
  <si>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</si>
  <si>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</si>
  <si>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</si>
  <si>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</si>
  <si>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</si>
  <si>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</si>
  <si>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</si>
  <si>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</si>
  <si>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</si>
  <si>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</si>
  <si>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</si>
  <si>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</si>
  <si>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</si>
  <si>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</si>
  <si>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</si>
  <si>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</si>
  <si>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</si>
  <si>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</si>
  <si>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</si>
  <si>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</si>
  <si>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</si>
  <si>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</si>
  <si>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</si>
  <si>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</si>
  <si>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</si>
  <si>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</si>
  <si>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</si>
  <si>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</si>
  <si>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</si>
  <si>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</si>
  <si>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</si>
  <si>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</si>
  <si>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</si>
  <si>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</si>
  <si>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</si>
  <si>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</si>
  <si>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</si>
  <si>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</si>
  <si>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</si>
  <si>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</si>
  <si>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</si>
  <si>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</si>
  <si>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</si>
  <si>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</si>
  <si>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</si>
  <si>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</si>
  <si>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</si>
  <si>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</si>
  <si>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</si>
  <si>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</si>
  <si>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</si>
  <si>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</si>
  <si>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</si>
  <si>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</si>
  <si>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</si>
  <si>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</si>
  <si>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</si>
  <si>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</si>
  <si>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</si>
  <si>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</si>
  <si>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</si>
  <si>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</si>
  <si>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</si>
  <si>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</si>
  <si>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</si>
  <si>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</si>
  <si>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</si>
  <si>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</si>
  <si>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</si>
  <si>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</si>
  <si>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</si>
  <si>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</si>
  <si>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</si>
  <si>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</si>
  <si>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</si>
  <si>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</si>
  <si>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</si>
  <si>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</si>
  <si>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</si>
  <si>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</si>
  <si>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</si>
  <si>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</si>
  <si>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</si>
  <si>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</si>
  <si>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</si>
  <si>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</si>
  <si>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</si>
  <si>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</si>
  <si>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</si>
  <si>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</si>
  <si>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</si>
  <si>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</si>
  <si>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</si>
  <si>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</si>
  <si>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</si>
  <si>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</si>
  <si>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</si>
  <si>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</si>
  <si>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</si>
  <si>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</si>
  <si>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</si>
  <si>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</si>
  <si>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</si>
  <si>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</si>
  <si>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</si>
  <si>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</si>
  <si>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</si>
  <si>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</si>
  <si>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</si>
  <si>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</si>
  <si>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</si>
  <si>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</si>
  <si>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</si>
  <si>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</si>
  <si>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</si>
  <si>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</si>
  <si>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</si>
  <si>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</si>
  <si>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</si>
  <si>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</si>
  <si>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</si>
  <si>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</si>
  <si>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</si>
  <si>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</si>
  <si>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</si>
  <si>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</si>
  <si>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</si>
  <si>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</si>
  <si>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</si>
  <si>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</si>
  <si>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</si>
  <si>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</si>
  <si>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</si>
  <si>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</si>
  <si>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</si>
  <si>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</si>
  <si>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</si>
  <si>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</si>
  <si>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</si>
  <si>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</si>
  <si>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</si>
  <si>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</si>
  <si>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</si>
  <si>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</si>
  <si>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</si>
  <si>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</si>
  <si>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</si>
  <si>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</si>
  <si>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</si>
  <si>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</si>
  <si>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</si>
  <si>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</si>
  <si>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</si>
  <si>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</si>
  <si>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</si>
  <si>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</si>
  <si>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</si>
  <si>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</si>
  <si>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</si>
  <si>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</si>
  <si>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</si>
  <si>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</si>
  <si>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</si>
  <si>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</si>
  <si>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</si>
  <si>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</si>
  <si>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</si>
  <si>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</si>
  <si>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</si>
  <si>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</si>
  <si>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</si>
  <si>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</si>
  <si>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</si>
  <si>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</si>
  <si>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</si>
  <si>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</si>
  <si>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</si>
  <si>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</si>
  <si>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</si>
  <si>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</si>
  <si>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</si>
  <si>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</si>
  <si>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</si>
  <si>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</si>
  <si>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</si>
  <si>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</si>
  <si>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</si>
  <si>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</si>
  <si>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</si>
  <si>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</si>
  <si>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</si>
  <si>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</si>
  <si>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</si>
  <si>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</si>
  <si>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</si>
  <si>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</si>
  <si>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</si>
  <si>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</si>
  <si>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</si>
  <si>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</si>
  <si>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</si>
  <si>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</si>
  <si>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</si>
  <si>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</si>
  <si>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</si>
  <si>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</si>
  <si>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</si>
  <si>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</si>
  <si>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</si>
  <si>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</si>
  <si>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</si>
  <si>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</si>
  <si>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</si>
  <si>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</si>
  <si>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</si>
  <si>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</si>
  <si>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</si>
  <si>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</si>
  <si>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</si>
  <si>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</si>
  <si>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</si>
  <si>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</si>
  <si>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</si>
  <si>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</si>
  <si>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</si>
  <si>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</si>
  <si>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</si>
  <si>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</si>
  <si>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</si>
  <si>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</si>
  <si>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</si>
  <si>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</si>
  <si>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</si>
  <si>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</si>
  <si>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</si>
  <si>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</si>
  <si>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</si>
  <si>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</si>
  <si>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</si>
  <si>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</si>
  <si>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</si>
  <si>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</si>
  <si>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</si>
  <si>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</si>
  <si>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</si>
  <si>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</si>
  <si>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</si>
  <si>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</si>
  <si>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</si>
  <si>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</si>
  <si>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</si>
  <si>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</si>
  <si>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</si>
  <si>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</si>
  <si>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</si>
  <si>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</si>
  <si>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</si>
  <si>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</si>
  <si>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</si>
  <si>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</si>
  <si>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</si>
  <si>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</si>
  <si>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</si>
  <si>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</si>
  <si>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</si>
  <si>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</si>
  <si>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</si>
  <si>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</si>
  <si>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</si>
  <si>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</si>
  <si>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</si>
  <si>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</si>
  <si>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</si>
  <si>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</si>
  <si>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</si>
  <si>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</si>
  <si>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</si>
  <si>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</si>
  <si>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</si>
  <si>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</si>
  <si>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</si>
  <si>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</si>
  <si>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</si>
  <si>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</si>
  <si>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</si>
  <si>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</si>
  <si>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</si>
  <si>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</si>
  <si>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</si>
  <si>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</si>
  <si>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</si>
  <si>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</si>
  <si>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</si>
  <si>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</si>
  <si>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</si>
  <si>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</si>
  <si>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</si>
  <si>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</si>
  <si>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</si>
  <si>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</si>
  <si>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</si>
  <si>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</si>
  <si>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</si>
  <si>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</si>
  <si>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</si>
  <si>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</si>
  <si>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</si>
  <si>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</si>
  <si>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</si>
  <si>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</si>
  <si>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</si>
  <si>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</si>
  <si>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</si>
  <si>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</si>
  <si>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</si>
  <si>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</si>
  <si>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</si>
  <si>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</si>
  <si>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</si>
  <si>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</si>
  <si>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</si>
  <si>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</si>
  <si>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</si>
  <si>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</si>
  <si>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</si>
  <si>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</si>
  <si>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</si>
  <si>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</si>
  <si>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</si>
  <si>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</si>
  <si>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</si>
  <si>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</si>
  <si>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</si>
  <si>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</si>
  <si>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</si>
  <si>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</si>
  <si>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</si>
  <si>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</si>
  <si>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</si>
  <si>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</si>
  <si>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</si>
  <si>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</si>
  <si>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</si>
  <si>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</si>
  <si>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</si>
  <si>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</si>
  <si>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</si>
  <si>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</si>
  <si>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</si>
  <si>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</si>
  <si>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</si>
  <si>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</si>
  <si>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</si>
  <si>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</si>
  <si>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</si>
  <si>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</si>
  <si>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</si>
  <si>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</si>
  <si>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</si>
  <si>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</si>
  <si>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</si>
  <si>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</si>
  <si>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</si>
  <si>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</si>
  <si>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</si>
  <si>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</si>
  <si>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</si>
  <si>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</si>
  <si>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</si>
  <si>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</si>
  <si>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</si>
  <si>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</si>
  <si>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</si>
  <si>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</si>
  <si>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</si>
  <si>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</si>
  <si>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</si>
  <si>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</si>
  <si>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</si>
  <si>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</si>
  <si>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</si>
  <si>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</si>
  <si>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</si>
  <si>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</si>
  <si>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</si>
  <si>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</si>
  <si>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</si>
  <si>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</si>
  <si>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</si>
  <si>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</si>
  <si>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</si>
  <si>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</si>
  <si>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</si>
  <si>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</si>
  <si>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</si>
  <si>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</si>
  <si>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</si>
  <si>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</si>
  <si>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</si>
  <si>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</si>
  <si>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</si>
  <si>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</si>
  <si>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</si>
  <si>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</si>
  <si>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</si>
  <si>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</si>
  <si>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</si>
  <si>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</si>
  <si>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</si>
  <si>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</si>
  <si>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</si>
  <si>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</si>
  <si>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</si>
  <si>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</si>
  <si>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</si>
  <si>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</si>
  <si>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</si>
  <si>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</si>
  <si>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</si>
  <si>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</si>
  <si>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</si>
  <si>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</si>
  <si>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</si>
  <si>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</si>
  <si>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</si>
  <si>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</si>
  <si>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</si>
  <si>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</si>
  <si>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</si>
  <si>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</si>
  <si>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</si>
  <si>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</si>
  <si>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</si>
  <si>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</si>
  <si>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</si>
  <si>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</si>
  <si>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</si>
  <si>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</si>
  <si>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</si>
  <si>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</si>
  <si>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</si>
  <si>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</si>
  <si>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</si>
  <si>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</si>
  <si>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</si>
  <si>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</si>
  <si>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</si>
  <si>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</si>
  <si>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</si>
  <si>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</si>
  <si>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</si>
  <si>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</si>
  <si>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</si>
  <si>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</si>
  <si>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</si>
  <si>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</si>
  <si>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</si>
  <si>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</si>
  <si>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</si>
  <si>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</si>
  <si>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</si>
  <si>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</si>
  <si>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</si>
  <si>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</si>
  <si>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</si>
  <si>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</si>
  <si>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</si>
  <si>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</si>
  <si>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</si>
  <si>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</si>
  <si>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</si>
  <si>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</si>
  <si>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</si>
  <si>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</si>
  <si>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</si>
  <si>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</si>
  <si>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</si>
  <si>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</si>
  <si>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</si>
  <si>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</si>
  <si>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</si>
  <si>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</si>
  <si>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</si>
  <si>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</si>
  <si>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</si>
  <si>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</si>
  <si>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</si>
  <si>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</si>
  <si>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</si>
  <si>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</si>
  <si>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</si>
  <si>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</si>
  <si>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</si>
  <si>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</si>
  <si>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</si>
  <si>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</si>
  <si>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</si>
  <si>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</si>
  <si>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</si>
  <si>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</si>
  <si>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</si>
  <si>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</si>
  <si>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</si>
  <si>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</si>
  <si>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</si>
  <si>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</si>
  <si>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</si>
  <si>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</si>
  <si>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</si>
  <si>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</si>
  <si>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</si>
  <si>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</si>
  <si>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</si>
  <si>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</si>
  <si>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</si>
  <si>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</si>
  <si>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</si>
  <si>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</si>
  <si>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</si>
  <si>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</si>
  <si>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</si>
  <si>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</si>
  <si>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</si>
  <si>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</si>
  <si>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</si>
  <si>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</si>
  <si>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</si>
  <si>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</si>
  <si>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</si>
  <si>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</si>
  <si>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</si>
  <si>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</si>
  <si>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</si>
  <si>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</si>
  <si>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</si>
  <si>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</si>
  <si>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</si>
  <si>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</si>
  <si>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</si>
  <si>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</si>
  <si>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</si>
  <si>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</si>
  <si>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</si>
  <si>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</si>
  <si>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</si>
  <si>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</si>
  <si>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</si>
  <si>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</si>
  <si>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</si>
  <si>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</si>
  <si>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</si>
  <si>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</si>
  <si>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</si>
  <si>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</si>
  <si>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</si>
  <si>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</si>
  <si>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</si>
  <si>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</si>
  <si>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</si>
  <si>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</si>
  <si>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</si>
  <si>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</si>
  <si>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</si>
  <si>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</si>
  <si>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</si>
  <si>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</si>
  <si>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</si>
  <si>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</si>
  <si>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</si>
  <si>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</si>
  <si>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</si>
  <si>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</si>
  <si>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</si>
  <si>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</si>
  <si>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</si>
  <si>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</si>
  <si>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</si>
  <si>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</si>
  <si>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</si>
  <si>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</si>
  <si>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</si>
  <si>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</si>
  <si>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</si>
  <si>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</si>
  <si>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</si>
  <si>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</si>
  <si>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</si>
  <si>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</si>
  <si>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</si>
  <si>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</si>
  <si>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</si>
  <si>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</si>
  <si>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</si>
  <si>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</si>
  <si>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</si>
  <si>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</si>
  <si>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</si>
  <si>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</si>
  <si>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</si>
  <si>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</si>
  <si>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</si>
  <si>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</si>
  <si>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</si>
  <si>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</si>
  <si>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</si>
  <si>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</si>
  <si>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</si>
  <si>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</si>
  <si>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</si>
  <si>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</si>
  <si>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</si>
  <si>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</si>
  <si>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</si>
  <si>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</si>
  <si>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</si>
  <si>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</si>
  <si>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</si>
  <si>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</si>
  <si>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</si>
  <si>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</si>
  <si>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</si>
  <si>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</si>
  <si>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</si>
  <si>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</si>
  <si>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</si>
  <si>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</si>
  <si>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</si>
  <si>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</si>
  <si>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</si>
  <si>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</si>
  <si>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</si>
  <si>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</si>
  <si>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</si>
  <si>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</si>
  <si>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</si>
  <si>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</si>
  <si>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</si>
  <si>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</si>
  <si>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</si>
  <si>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</si>
  <si>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</si>
  <si>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</si>
  <si>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</si>
  <si>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</si>
  <si>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</si>
  <si>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</si>
  <si>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</si>
  <si>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</si>
  <si>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</si>
  <si>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</si>
  <si>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</si>
  <si>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</si>
  <si>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</si>
  <si>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</si>
  <si>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</si>
  <si>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</si>
  <si>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</si>
  <si>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</si>
  <si>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</si>
  <si>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</si>
  <si>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</si>
  <si>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</si>
  <si>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</si>
  <si>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</si>
  <si>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</si>
  <si>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</si>
  <si>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</si>
  <si>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</si>
  <si>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</si>
  <si>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</si>
  <si>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</si>
  <si>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</si>
  <si>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</si>
  <si>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</si>
  <si>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</si>
  <si>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</si>
  <si>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</si>
  <si>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</si>
  <si>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</si>
  <si>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</si>
  <si>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</si>
  <si>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</si>
  <si>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</si>
  <si>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</si>
  <si>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</si>
  <si>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</si>
  <si>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</si>
  <si>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</si>
  <si>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</si>
  <si>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</si>
  <si>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</si>
  <si>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</si>
  <si>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</si>
  <si>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</si>
  <si>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</si>
  <si>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</si>
  <si>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</si>
  <si>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</si>
  <si>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</si>
  <si>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</si>
  <si>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</si>
  <si>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</si>
  <si>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</si>
  <si>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</si>
  <si>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</si>
  <si>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</si>
  <si>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</si>
  <si>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</si>
  <si>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</si>
  <si>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</si>
  <si>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</si>
  <si>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</si>
  <si>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</si>
  <si>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</si>
  <si>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</si>
  <si>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</si>
  <si>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</si>
  <si>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</si>
  <si>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</si>
  <si>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</si>
  <si>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</si>
  <si>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</si>
  <si>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</si>
  <si>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</si>
  <si>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</si>
  <si>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</si>
  <si>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</si>
  <si>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</si>
  <si>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</si>
  <si>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</si>
  <si>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</si>
  <si>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</si>
  <si>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</si>
  <si>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</si>
  <si>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</si>
  <si>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</si>
  <si>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</si>
  <si>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</si>
  <si>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</si>
  <si>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</si>
  <si>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</si>
  <si>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</si>
  <si>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</si>
  <si>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</si>
  <si>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</si>
  <si>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</si>
  <si>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</si>
  <si>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</si>
  <si>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</si>
  <si>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</si>
  <si>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</si>
  <si>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</si>
  <si>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</si>
  <si>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</si>
  <si>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</si>
  <si>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</si>
  <si>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</si>
  <si>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</si>
  <si>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</si>
  <si>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</si>
  <si>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</si>
  <si>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</si>
  <si>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</si>
  <si>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</si>
  <si>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</si>
  <si>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</si>
  <si>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</si>
  <si>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</si>
  <si>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</si>
  <si>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</si>
  <si>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</si>
  <si>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</si>
  <si>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</si>
  <si>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</si>
  <si>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</si>
  <si>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</si>
  <si>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</si>
  <si>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</si>
  <si>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</si>
  <si>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</si>
  <si>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</si>
  <si>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</si>
  <si>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</si>
  <si>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</si>
  <si>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</si>
  <si>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</si>
  <si>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</si>
  <si>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</si>
  <si>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</si>
  <si>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</si>
  <si>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</si>
  <si>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</si>
  <si>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</si>
  <si>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</si>
  <si>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</si>
  <si>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</si>
  <si>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</si>
  <si>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</si>
  <si>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</si>
  <si>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</si>
  <si>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</si>
  <si>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</si>
  <si>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</si>
  <si>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</si>
  <si>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</si>
  <si>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</si>
  <si>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</si>
  <si>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</si>
  <si>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</si>
  <si>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</si>
  <si>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</si>
  <si>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</si>
  <si>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</si>
  <si>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</si>
  <si>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</si>
  <si>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</si>
  <si>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</si>
  <si>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</si>
  <si>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</si>
  <si>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</si>
  <si>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</si>
  <si>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</si>
  <si>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</si>
  <si>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</si>
  <si>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</si>
  <si>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</si>
  <si>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</si>
  <si>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</si>
  <si>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</si>
  <si>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</si>
  <si>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</si>
  <si>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</si>
  <si>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</si>
  <si>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</si>
  <si>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</si>
  <si>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</si>
  <si>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</si>
  <si>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</si>
  <si>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</si>
  <si>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</si>
  <si>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</si>
  <si>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</si>
  <si>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</si>
  <si>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</si>
  <si>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</si>
  <si>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</si>
  <si>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</si>
  <si>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</si>
  <si>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</si>
  <si>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</si>
  <si>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</si>
  <si>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</si>
  <si>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</si>
  <si>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</si>
  <si>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</si>
  <si>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</si>
  <si>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</si>
  <si>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</si>
  <si>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</si>
  <si>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</si>
  <si>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</si>
  <si>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</si>
  <si>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</si>
  <si>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</si>
  <si>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</si>
  <si>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</si>
  <si>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</si>
  <si>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</si>
  <si>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</si>
  <si>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</si>
  <si>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</si>
  <si>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</si>
  <si>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</si>
  <si>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</si>
  <si>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</si>
  <si>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</si>
  <si>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</si>
  <si>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</si>
  <si>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</si>
  <si>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</si>
  <si>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</si>
  <si>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</si>
  <si>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</si>
  <si>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</si>
  <si>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</si>
  <si>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</si>
  <si>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</si>
  <si>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</si>
  <si>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</si>
  <si>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</si>
  <si>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</si>
  <si>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</si>
  <si>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</si>
  <si>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</si>
  <si>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</si>
  <si>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</si>
  <si>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</si>
  <si>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</si>
  <si>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</si>
  <si>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</si>
  <si>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</si>
  <si>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</si>
  <si>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</si>
  <si>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</si>
  <si>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</si>
  <si>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</si>
  <si>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</si>
  <si>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</si>
  <si>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</si>
  <si>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</si>
  <si>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</si>
  <si>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</si>
  <si>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</si>
  <si>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</si>
  <si>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</si>
  <si>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</si>
  <si>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</si>
  <si>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</si>
  <si>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</si>
  <si>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</si>
  <si>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</si>
  <si>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</si>
  <si>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</si>
  <si>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</si>
  <si>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</si>
  <si>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</si>
  <si>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</si>
  <si>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</si>
  <si>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</si>
  <si>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</si>
  <si>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</si>
  <si>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</si>
  <si>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</si>
  <si>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</si>
  <si>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</si>
  <si>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</si>
  <si>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</si>
  <si>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</si>
  <si>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</si>
  <si>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</si>
  <si>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</si>
  <si>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</si>
  <si>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</si>
  <si>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</si>
  <si>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</si>
  <si>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</si>
  <si>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</si>
  <si>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</si>
  <si>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</si>
  <si>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</si>
  <si>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</si>
  <si>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</si>
  <si>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</si>
  <si>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</si>
  <si>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</si>
  <si>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</si>
  <si>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</si>
  <si>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</si>
  <si>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</si>
  <si>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</si>
  <si>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</si>
  <si>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</si>
  <si>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</si>
  <si>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</si>
  <si>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</si>
  <si>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</si>
  <si>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</si>
  <si>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</si>
  <si>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</si>
  <si>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</si>
  <si>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</si>
  <si>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</si>
  <si>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</si>
  <si>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</si>
  <si>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</si>
  <si>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</si>
  <si>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</si>
  <si>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</si>
  <si>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</si>
  <si>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</si>
  <si>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</si>
  <si>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</si>
  <si>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</si>
  <si>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</si>
  <si>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</si>
  <si>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</si>
  <si>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</si>
  <si>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</si>
  <si>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</si>
  <si>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</si>
  <si>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</si>
  <si>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</si>
  <si>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</si>
  <si>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</si>
  <si>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</si>
  <si>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</si>
  <si>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</si>
  <si>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</si>
  <si>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</si>
  <si>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</si>
  <si>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</si>
  <si>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</si>
  <si>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</si>
  <si>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</si>
  <si>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</si>
  <si>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</si>
  <si>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</si>
  <si>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</si>
  <si>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</si>
  <si>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</si>
  <si>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</si>
  <si>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</si>
  <si>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</si>
  <si>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</si>
  <si>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</si>
  <si>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</si>
  <si>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</si>
  <si>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</si>
  <si>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</si>
  <si>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</si>
  <si>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</si>
  <si>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</si>
  <si>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</si>
  <si>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</si>
  <si>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</si>
  <si>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</si>
  <si>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</si>
  <si>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</si>
  <si>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</si>
  <si>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</si>
  <si>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</si>
  <si>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</si>
  <si>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</si>
  <si>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</si>
  <si>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</si>
  <si>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</si>
  <si>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</si>
  <si>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</si>
  <si>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</si>
  <si>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</si>
  <si>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</si>
  <si>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</si>
  <si>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</si>
  <si>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</si>
  <si>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</si>
  <si>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</si>
  <si>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</si>
  <si>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</si>
  <si>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</si>
  <si>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</si>
  <si>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</si>
  <si>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</si>
  <si>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</si>
  <si>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</si>
  <si>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</si>
  <si>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</si>
  <si>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</si>
  <si>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</si>
  <si>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</si>
  <si>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</si>
  <si>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</si>
  <si>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</si>
  <si>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</si>
  <si>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</si>
  <si>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</si>
  <si>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</si>
  <si>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</si>
  <si>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</si>
  <si>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</si>
  <si>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</si>
  <si>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</si>
  <si>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</si>
  <si>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</si>
  <si>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</si>
  <si>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</si>
  <si>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</si>
  <si>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</si>
  <si>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</si>
  <si>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</si>
  <si>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</si>
  <si>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</si>
  <si>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</si>
  <si>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</si>
  <si>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</si>
  <si>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</si>
  <si>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</si>
  <si>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</si>
  <si>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</si>
  <si>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</si>
  <si>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</si>
  <si>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</si>
  <si>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</si>
  <si>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</si>
  <si>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</si>
  <si>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</si>
  <si>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</si>
  <si>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</si>
  <si>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</si>
  <si>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</si>
  <si>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</si>
  <si>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</si>
  <si>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</si>
  <si>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</si>
  <si>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</si>
  <si>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</si>
  <si>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</si>
  <si>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</si>
  <si>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</si>
  <si>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</si>
  <si>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</si>
  <si>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</si>
  <si>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</si>
  <si>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</si>
  <si>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</si>
  <si>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</si>
  <si>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</si>
  <si>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</si>
  <si>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</si>
  <si>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</si>
  <si>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</si>
  <si>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</si>
  <si>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</si>
  <si>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</si>
  <si>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</si>
  <si>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</si>
  <si>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</si>
  <si>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</si>
  <si>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</si>
  <si>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</si>
  <si>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</si>
  <si>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</si>
  <si>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</si>
  <si>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</si>
  <si>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</si>
  <si>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</si>
  <si>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</si>
  <si>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</si>
  <si>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</si>
  <si>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</si>
  <si>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</si>
  <si>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</si>
  <si>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</si>
  <si>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</si>
  <si>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</si>
  <si>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</si>
  <si>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</si>
  <si>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</si>
  <si>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</si>
  <si>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</si>
  <si>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</si>
  <si>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</si>
  <si>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</si>
  <si>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</si>
  <si>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</si>
  <si>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</si>
  <si>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</si>
  <si>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</si>
  <si>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</si>
  <si>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</si>
  <si>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</si>
  <si>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</si>
  <si>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</si>
  <si>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</si>
  <si>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</si>
  <si>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</si>
  <si>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</si>
  <si>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</si>
  <si>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</si>
  <si>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</si>
  <si>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</si>
  <si>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</si>
  <si>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</si>
  <si>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</si>
  <si>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</si>
  <si>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</si>
  <si>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</si>
  <si>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</si>
  <si>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</si>
  <si>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</si>
  <si>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</si>
  <si>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</si>
  <si>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</si>
  <si>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</si>
  <si>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</si>
  <si>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</si>
  <si>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</si>
  <si>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</si>
  <si>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</si>
  <si>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</si>
  <si>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</si>
  <si>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</si>
  <si>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</si>
  <si>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</si>
  <si>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</si>
  <si>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</si>
  <si>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</si>
  <si>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</si>
  <si>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</si>
  <si>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</si>
  <si>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</si>
  <si>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</si>
  <si>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</si>
  <si>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</si>
  <si>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</si>
  <si>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</si>
  <si>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</si>
  <si>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</si>
  <si>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</si>
  <si>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</si>
  <si>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</si>
  <si>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</si>
  <si>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</si>
  <si>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</si>
  <si>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</si>
  <si>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</si>
  <si>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</si>
  <si>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</si>
  <si>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</si>
  <si>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</si>
  <si>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</si>
  <si>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</si>
  <si>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</si>
  <si>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</si>
  <si>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</si>
  <si>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</si>
  <si>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</si>
  <si>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</si>
  <si>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</si>
  <si>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</si>
  <si>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</si>
  <si>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</si>
  <si>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</si>
  <si>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</si>
  <si>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</si>
  <si>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</si>
  <si>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</si>
  <si>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</si>
  <si>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</si>
  <si>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</si>
  <si>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</si>
  <si>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</si>
  <si>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</si>
  <si>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</si>
  <si>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</si>
  <si>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</si>
  <si>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</si>
  <si>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</si>
  <si>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</si>
  <si>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</si>
  <si>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</si>
  <si>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</si>
  <si>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</si>
  <si>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</si>
  <si>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</si>
  <si>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</si>
  <si>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</si>
  <si>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</si>
  <si>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</si>
  <si>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</si>
  <si>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</si>
  <si>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</si>
  <si>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</si>
  <si>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</si>
  <si>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</si>
  <si>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</si>
  <si>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</si>
  <si>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</si>
  <si>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</si>
  <si>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</si>
  <si>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</si>
  <si>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</si>
  <si>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</si>
  <si>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</si>
  <si>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</si>
  <si>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</si>
  <si>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</si>
  <si>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</si>
  <si>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</si>
  <si>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</si>
  <si>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</si>
  <si>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</si>
  <si>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</si>
  <si>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</si>
  <si>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</si>
  <si>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</si>
  <si>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</si>
  <si>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</si>
  <si>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</si>
  <si>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</si>
  <si>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</si>
  <si>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</si>
  <si>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</si>
  <si>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</si>
  <si>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</si>
  <si>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</si>
  <si>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</si>
  <si>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</si>
  <si>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</si>
  <si>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</si>
  <si>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</si>
  <si>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</si>
  <si>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</si>
  <si>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</si>
  <si>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</si>
  <si>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</si>
  <si>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</si>
  <si>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</si>
  <si>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</si>
  <si>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</si>
  <si>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</si>
  <si>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</si>
  <si>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</si>
  <si>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</si>
  <si>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</si>
  <si>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</si>
  <si>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</si>
  <si>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</si>
  <si>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</si>
  <si>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</si>
  <si>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</si>
  <si>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</si>
  <si>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</si>
  <si>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</si>
  <si>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</si>
  <si>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</si>
  <si>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</si>
  <si>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</si>
  <si>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</si>
  <si>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</si>
  <si>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</si>
  <si>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</si>
  <si>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</si>
  <si>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</si>
  <si>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</si>
  <si>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</si>
  <si>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</si>
  <si>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</si>
  <si>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</si>
  <si>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</si>
  <si>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</si>
  <si>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</si>
  <si>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</si>
  <si>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</si>
  <si>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</si>
  <si>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</si>
  <si>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</si>
  <si>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</si>
  <si>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</si>
  <si>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</si>
  <si>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</si>
  <si>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</si>
  <si>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</si>
  <si>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</si>
  <si>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</si>
  <si>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</si>
  <si>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</si>
  <si>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</si>
  <si>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</si>
  <si>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</si>
  <si>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</si>
  <si>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</si>
  <si>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</si>
  <si>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</si>
  <si>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</si>
  <si>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</si>
  <si>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</si>
  <si>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</si>
  <si>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</si>
  <si>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</si>
  <si>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</si>
  <si>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</si>
  <si>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</si>
  <si>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</si>
  <si>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</si>
  <si>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</si>
  <si>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</si>
  <si>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</si>
  <si>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</si>
  <si>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</si>
  <si>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</si>
  <si>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</si>
  <si>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</si>
  <si>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</si>
  <si>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</si>
  <si>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</si>
  <si>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</si>
  <si>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</si>
  <si>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</si>
  <si>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</si>
  <si>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</si>
  <si>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</si>
  <si>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</si>
  <si>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</si>
  <si>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</si>
  <si>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</si>
  <si>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</si>
  <si>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</si>
  <si>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</si>
  <si>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</si>
  <si>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</si>
  <si>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</si>
  <si>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</si>
  <si>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</si>
  <si>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</si>
  <si>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</si>
  <si>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</si>
  <si>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</si>
  <si>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</si>
  <si>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</si>
  <si>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</si>
  <si>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</si>
  <si>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</si>
  <si>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</si>
  <si>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</si>
  <si>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</si>
  <si>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</si>
  <si>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</si>
  <si>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</si>
  <si>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</si>
  <si>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</si>
  <si>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</si>
  <si>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</si>
  <si>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</si>
  <si>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</si>
  <si>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</si>
  <si>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</si>
  <si>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</si>
  <si>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</si>
  <si>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</si>
  <si>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</si>
  <si>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</si>
  <si>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</si>
  <si>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</si>
  <si>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</si>
  <si>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</si>
  <si>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</si>
  <si>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</si>
  <si>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</si>
  <si>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</si>
  <si>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</si>
  <si>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</si>
  <si>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</si>
  <si>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</si>
  <si>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</si>
  <si>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</si>
  <si>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</si>
  <si>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</si>
  <si>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</si>
  <si>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</si>
  <si>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</si>
  <si>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</si>
  <si>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</si>
  <si>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</si>
  <si>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</si>
  <si>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</si>
  <si>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</si>
  <si>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</si>
  <si>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</si>
  <si>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</si>
  <si>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</si>
  <si>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</si>
  <si>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</si>
  <si>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</si>
  <si>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</si>
  <si>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</si>
  <si>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</si>
  <si>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</si>
  <si>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</si>
  <si>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</si>
  <si>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</si>
  <si>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</si>
  <si>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</si>
  <si>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</si>
  <si>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</si>
  <si>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</si>
  <si>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</si>
  <si>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</si>
  <si>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</si>
  <si>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</si>
  <si>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</si>
  <si>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</si>
  <si>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</si>
  <si>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</si>
  <si>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</si>
  <si>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</si>
  <si>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</si>
  <si>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</si>
  <si>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</si>
  <si>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</si>
  <si>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</si>
  <si>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</si>
  <si>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</si>
  <si>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</si>
  <si>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</si>
  <si>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</si>
  <si>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</si>
  <si>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</si>
  <si>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</si>
  <si>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</si>
  <si>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</si>
  <si>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</si>
  <si>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</si>
  <si>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</si>
  <si>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</si>
  <si>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</si>
  <si>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</si>
  <si>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</si>
  <si>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</si>
  <si>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</si>
  <si>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</si>
  <si>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</si>
  <si>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</si>
  <si>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</si>
  <si>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</si>
  <si>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</si>
  <si>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</si>
  <si>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</si>
  <si>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</si>
  <si>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</si>
  <si>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</si>
  <si>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</si>
  <si>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</si>
  <si>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</si>
  <si>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</si>
  <si>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</si>
  <si>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</si>
  <si>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</si>
  <si>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</si>
  <si>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</si>
  <si>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</si>
  <si>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</si>
  <si>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</si>
  <si>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</si>
  <si>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</si>
  <si>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</si>
  <si>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</si>
  <si>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</si>
  <si>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</si>
  <si>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</si>
  <si>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</si>
  <si>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</si>
  <si>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</si>
  <si>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</si>
  <si>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</si>
  <si>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</si>
  <si>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</si>
  <si>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</si>
  <si>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</si>
  <si>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</si>
  <si>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</si>
  <si>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</si>
  <si>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</si>
  <si>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</si>
  <si>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</si>
  <si>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</si>
  <si>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</si>
  <si>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</si>
  <si>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</si>
  <si>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</si>
  <si>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</si>
  <si>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</si>
  <si>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</si>
  <si>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</si>
  <si>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</si>
  <si>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</si>
  <si>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</si>
  <si>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</si>
  <si>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</si>
  <si>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</si>
  <si>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</si>
  <si>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</si>
  <si>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</si>
  <si>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</si>
  <si>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</si>
  <si>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</si>
  <si>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</si>
  <si>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</si>
  <si>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</si>
  <si>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</si>
  <si>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</si>
  <si>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</si>
  <si>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</si>
  <si>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</si>
  <si>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</si>
  <si>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</si>
  <si>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</si>
  <si>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</si>
  <si>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</si>
  <si>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</si>
  <si>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</si>
  <si>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</si>
  <si>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</si>
  <si>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</si>
  <si>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</si>
  <si>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</si>
  <si>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</si>
  <si>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</si>
  <si>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</si>
  <si>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</si>
  <si>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</si>
  <si>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</si>
  <si>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</si>
  <si>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</si>
  <si>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</si>
  <si>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</si>
  <si>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</si>
  <si>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</si>
  <si>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</si>
  <si>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</si>
  <si>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</si>
  <si>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</si>
  <si>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</si>
  <si>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</si>
  <si>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</si>
  <si>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</si>
  <si>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</si>
  <si>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</si>
  <si>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</si>
  <si>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</si>
  <si>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</si>
  <si>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</si>
  <si>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</si>
  <si>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</si>
  <si>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</si>
  <si>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</si>
  <si>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</si>
  <si>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</si>
  <si>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</si>
  <si>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</si>
  <si>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</si>
  <si>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</si>
  <si>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</si>
  <si>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</si>
  <si>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</si>
  <si>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</si>
  <si>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</si>
  <si>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</si>
  <si>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</si>
  <si>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</si>
  <si>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</si>
  <si>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</si>
  <si>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</si>
  <si>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</si>
  <si>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</si>
  <si>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</si>
  <si>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</si>
  <si>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</si>
  <si>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</si>
  <si>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</si>
  <si>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</si>
  <si>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</si>
  <si>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</si>
  <si>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</si>
  <si>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</si>
  <si>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</si>
  <si>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</si>
  <si>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</si>
  <si>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</si>
  <si>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</si>
  <si>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</si>
  <si>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</si>
  <si>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</si>
  <si>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</si>
  <si>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</si>
  <si>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</si>
  <si>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</si>
  <si>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</si>
  <si>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</si>
  <si>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</si>
  <si>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</si>
  <si>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</si>
  <si>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</si>
  <si>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</si>
  <si>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</si>
  <si>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</si>
  <si>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</si>
  <si>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</si>
  <si>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</si>
  <si>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</si>
  <si>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</si>
  <si>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</si>
  <si>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</si>
  <si>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</si>
  <si>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</si>
  <si>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</si>
  <si>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</si>
  <si>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</si>
  <si>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</si>
  <si>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</si>
  <si>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</si>
  <si>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</si>
  <si>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</si>
  <si>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</si>
  <si>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</si>
  <si>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</si>
  <si>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</si>
  <si>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</si>
  <si>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</si>
  <si>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</si>
  <si>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</si>
  <si>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</si>
  <si>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</si>
  <si>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</si>
  <si>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</si>
  <si>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</si>
  <si>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</si>
  <si>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</si>
  <si>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</si>
  <si>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</si>
  <si>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</si>
  <si>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</si>
  <si>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</si>
  <si>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</si>
  <si>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</si>
  <si>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</si>
  <si>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</si>
  <si>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</si>
  <si>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</si>
  <si>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</si>
  <si>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</si>
  <si>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</si>
  <si>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</si>
  <si>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</si>
  <si>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</si>
  <si>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</si>
  <si>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</si>
  <si>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</si>
  <si>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</si>
  <si>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</si>
  <si>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</si>
  <si>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</si>
  <si>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</si>
  <si>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</si>
  <si>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</si>
  <si>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</si>
  <si>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</si>
  <si>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</si>
  <si>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</si>
  <si>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</si>
  <si>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</si>
  <si>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</si>
  <si>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</si>
  <si>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</si>
  <si>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</si>
  <si>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</si>
  <si>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</si>
  <si>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</si>
  <si>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</si>
  <si>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</si>
  <si>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</si>
  <si>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</si>
  <si>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</si>
  <si>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</si>
  <si>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</si>
  <si>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</si>
  <si>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</si>
  <si>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</si>
  <si>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</si>
  <si>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</si>
  <si>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</si>
  <si>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</si>
  <si>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</si>
  <si>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</si>
  <si>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</si>
  <si>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</si>
  <si>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</si>
  <si>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</si>
  <si>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</si>
  <si>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</si>
  <si>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</si>
  <si>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</si>
  <si>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</si>
  <si>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</si>
  <si>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</si>
  <si>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</si>
  <si>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</si>
  <si>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</si>
  <si>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</si>
  <si>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</si>
  <si>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</si>
  <si>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</si>
  <si>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</si>
  <si>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</si>
  <si>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</si>
  <si>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</si>
  <si>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</si>
  <si>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</si>
  <si>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</si>
  <si>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</si>
  <si>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</si>
  <si>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</si>
  <si>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</si>
  <si>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</si>
  <si>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</si>
  <si>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</si>
  <si>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</si>
  <si>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</si>
  <si>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</si>
  <si>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</si>
  <si>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</si>
  <si>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</si>
  <si>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</si>
  <si>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</si>
  <si>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</si>
  <si>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</si>
  <si>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</si>
  <si>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</si>
  <si>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</si>
  <si>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</si>
  <si>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</si>
  <si>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</si>
  <si>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</si>
  <si>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</si>
  <si>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</si>
  <si>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</si>
  <si>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</si>
  <si>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</si>
  <si>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</si>
  <si>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</si>
  <si>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</si>
  <si>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</si>
  <si>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</si>
  <si>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</si>
  <si>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</si>
  <si>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</si>
  <si>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</si>
  <si>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</si>
  <si>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</si>
  <si>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</si>
  <si>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</si>
  <si>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</si>
  <si>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</si>
  <si>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</si>
  <si>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</si>
  <si>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</si>
  <si>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</si>
  <si>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</si>
  <si>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</si>
  <si>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</si>
  <si>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</si>
  <si>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</si>
  <si>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</si>
  <si>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</si>
  <si>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</si>
  <si>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</si>
  <si>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</si>
  <si>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</si>
  <si>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</si>
  <si>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</si>
  <si>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</si>
  <si>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</si>
  <si>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</si>
  <si>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</si>
  <si>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</si>
  <si>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</si>
  <si>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</si>
  <si>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</si>
  <si>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</si>
  <si>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</si>
  <si>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</si>
  <si>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</si>
  <si>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</si>
  <si>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</si>
  <si>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</si>
  <si>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</si>
  <si>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</si>
  <si>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</si>
  <si>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</si>
  <si>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</si>
  <si>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</si>
  <si>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</si>
  <si>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</si>
  <si>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</si>
  <si>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</si>
  <si>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</si>
  <si>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</si>
  <si>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</si>
  <si>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</si>
  <si>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</si>
  <si>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</si>
  <si>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</si>
  <si>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</si>
  <si>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</si>
  <si>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</si>
  <si>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</si>
  <si>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</si>
  <si>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</si>
  <si>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</si>
  <si>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</si>
  <si>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</si>
  <si>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</si>
  <si>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</si>
  <si>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</si>
  <si>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</si>
  <si>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</si>
  <si>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</si>
  <si>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</si>
  <si>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</si>
  <si>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</si>
  <si>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</si>
  <si>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</si>
  <si>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</si>
  <si>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</si>
  <si>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</si>
  <si>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</si>
  <si>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</si>
  <si>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</si>
  <si>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</si>
  <si>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</si>
  <si>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</si>
  <si>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</si>
  <si>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</si>
  <si>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</si>
  <si>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</si>
  <si>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</si>
  <si>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</si>
  <si>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</si>
  <si>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</si>
  <si>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</si>
  <si>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</si>
  <si>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</si>
  <si>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</si>
  <si>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</si>
  <si>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</si>
  <si>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</si>
  <si>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</si>
  <si>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</si>
  <si>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</si>
  <si>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</si>
  <si>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</si>
  <si>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</si>
  <si>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</si>
  <si>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</si>
  <si>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</si>
  <si>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</si>
  <si>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</si>
  <si>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</si>
  <si>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</si>
  <si>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</si>
  <si>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</si>
  <si>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</si>
  <si>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</si>
  <si>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</si>
  <si>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</si>
  <si>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</si>
  <si>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</si>
  <si>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</si>
  <si>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</si>
  <si>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</si>
  <si>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</si>
  <si>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</si>
  <si>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</si>
  <si>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</si>
  <si>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</si>
  <si>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</si>
  <si>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</si>
  <si>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</si>
  <si>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</si>
  <si>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</si>
  <si>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</si>
  <si>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</si>
  <si>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</si>
  <si>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</si>
  <si>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</si>
  <si>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</si>
  <si>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</si>
  <si>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</si>
  <si>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</si>
  <si>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</si>
  <si>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</si>
  <si>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</si>
  <si>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</si>
  <si>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</si>
  <si>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</si>
  <si>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</si>
  <si>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</si>
  <si>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</si>
  <si>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</si>
  <si>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</si>
  <si>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</si>
  <si>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</si>
  <si>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</si>
  <si>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</si>
  <si>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</si>
  <si>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</si>
  <si>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</si>
  <si>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</si>
  <si>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</si>
  <si>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</si>
  <si>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</si>
  <si>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</si>
  <si>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</si>
  <si>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</si>
  <si>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</si>
  <si>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</si>
  <si>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</si>
  <si>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</si>
  <si>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</si>
  <si>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</si>
  <si>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</si>
  <si>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</si>
  <si>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</si>
  <si>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</si>
  <si>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</si>
  <si>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</si>
  <si>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</si>
  <si>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</si>
  <si>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</si>
  <si>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</si>
  <si>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</si>
  <si>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</si>
  <si>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</si>
  <si>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</si>
  <si>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</si>
  <si>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</si>
  <si>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</si>
  <si>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</si>
  <si>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</si>
  <si>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</si>
  <si>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</si>
  <si>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</si>
  <si>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</si>
  <si>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</si>
  <si>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</si>
  <si>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</si>
  <si>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</si>
  <si>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</si>
  <si>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</si>
  <si>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</si>
  <si>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</si>
  <si>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</si>
  <si>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</si>
  <si>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</si>
  <si>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</si>
  <si>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</si>
  <si>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</si>
  <si>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</si>
  <si>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</si>
  <si>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</si>
  <si>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</si>
  <si>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</si>
  <si>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</si>
  <si>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</si>
  <si>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</si>
  <si>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</si>
  <si>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</si>
  <si>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</si>
  <si>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</si>
  <si>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</si>
  <si>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</si>
  <si>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</si>
  <si>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</si>
  <si>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</si>
  <si>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</si>
  <si>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</si>
  <si>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</si>
  <si>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</si>
  <si>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</si>
  <si>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</si>
  <si>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</si>
  <si>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</si>
  <si>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</si>
  <si>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</si>
  <si>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</si>
  <si>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</si>
  <si>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</si>
  <si>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</si>
  <si>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</si>
  <si>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</si>
  <si>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</si>
  <si>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</si>
  <si>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</si>
  <si>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</si>
  <si>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</si>
  <si>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</si>
  <si>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</si>
  <si>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</si>
  <si>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</si>
  <si>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</si>
  <si>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</si>
  <si>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</si>
  <si>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</si>
  <si>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</si>
  <si>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</si>
  <si>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</si>
  <si>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</si>
  <si>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</si>
  <si>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</si>
  <si>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</si>
  <si>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</si>
  <si>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</si>
  <si>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</si>
  <si>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</si>
  <si>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</si>
  <si>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</si>
  <si>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</si>
  <si>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</si>
  <si>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</si>
  <si>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</si>
  <si>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</si>
  <si>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</si>
  <si>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</si>
  <si>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</si>
  <si>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</si>
  <si>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</si>
  <si>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</si>
  <si>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</si>
  <si>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</si>
  <si>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</si>
  <si>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</si>
  <si>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</si>
  <si>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</si>
  <si>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</si>
  <si>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</si>
  <si>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</si>
  <si>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</si>
  <si>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</si>
  <si>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</si>
  <si>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</si>
  <si>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</si>
  <si>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</si>
  <si>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</si>
  <si>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</si>
  <si>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</si>
  <si>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</si>
  <si>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</si>
  <si>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</si>
  <si>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</si>
  <si>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</si>
  <si>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</si>
  <si>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</si>
  <si>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</si>
  <si>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</si>
  <si>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</si>
  <si>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</si>
  <si>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</si>
  <si>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</si>
  <si>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</si>
  <si>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</si>
  <si>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</si>
  <si>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</si>
  <si>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</si>
  <si>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</si>
  <si>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</si>
  <si>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</si>
  <si>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</si>
  <si>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</si>
  <si>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</si>
  <si>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</si>
  <si>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</si>
  <si>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</si>
  <si>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</si>
  <si>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</si>
  <si>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</si>
  <si>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</si>
  <si>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</si>
  <si>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</si>
  <si>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</si>
  <si>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</si>
  <si>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</si>
  <si>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</si>
  <si>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</si>
  <si>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</si>
  <si>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</si>
  <si>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</si>
  <si>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</si>
  <si>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</si>
  <si>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</si>
  <si>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</si>
  <si>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</si>
  <si>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</si>
  <si>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</si>
  <si>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</si>
  <si>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</si>
  <si>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</si>
  <si>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</si>
  <si>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</si>
  <si>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</si>
  <si>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</si>
  <si>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</si>
  <si>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</si>
  <si>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</si>
  <si>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</si>
  <si>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</si>
  <si>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</si>
  <si>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</si>
  <si>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</si>
  <si>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</si>
  <si>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</si>
  <si>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</si>
  <si>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</si>
  <si>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</si>
  <si>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</si>
  <si>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</si>
  <si>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</si>
  <si>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</si>
  <si>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</si>
  <si>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</si>
  <si>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</si>
  <si>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</si>
  <si>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</si>
  <si>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</si>
  <si>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</si>
  <si>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</si>
  <si>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</si>
  <si>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</si>
  <si>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</si>
  <si>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</si>
  <si>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</si>
  <si>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</si>
  <si>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</si>
  <si>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</si>
  <si>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</si>
  <si>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</si>
  <si>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</si>
  <si>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</si>
  <si>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</si>
  <si>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</si>
  <si>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</si>
  <si>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</si>
  <si>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</si>
  <si>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</si>
  <si>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</si>
  <si>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</si>
  <si>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</si>
  <si>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</si>
  <si>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</si>
  <si>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</si>
  <si>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</si>
  <si>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</si>
  <si>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</si>
  <si>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</si>
  <si>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</si>
  <si>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</si>
  <si>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</si>
  <si>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</si>
  <si>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</si>
  <si>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</si>
  <si>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</si>
  <si>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</si>
  <si>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</si>
  <si>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</si>
  <si>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</si>
  <si>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</si>
  <si>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</si>
  <si>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</si>
  <si>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</si>
  <si>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</si>
  <si>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</si>
  <si>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</si>
  <si>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</si>
  <si>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</si>
  <si>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</si>
  <si>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</si>
  <si>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</si>
  <si>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</si>
  <si>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</si>
  <si>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</si>
  <si>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</si>
  <si>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</si>
  <si>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</si>
  <si>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</si>
  <si>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</si>
  <si>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</si>
  <si>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</si>
  <si>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</si>
  <si>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</si>
  <si>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</si>
  <si>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</si>
  <si>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</si>
  <si>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</si>
  <si>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</si>
  <si>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</si>
  <si>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</si>
  <si>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</si>
  <si>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</si>
  <si>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</si>
  <si>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</si>
  <si>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</si>
  <si>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</si>
  <si>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</si>
  <si>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</si>
  <si>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</si>
  <si>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</si>
  <si>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</si>
  <si>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</si>
  <si>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</si>
  <si>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</si>
  <si>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</si>
  <si>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</si>
  <si>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</si>
  <si>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</si>
  <si>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</si>
  <si>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</si>
  <si>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</si>
  <si>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</si>
  <si>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</si>
  <si>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</si>
  <si>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</si>
  <si>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</si>
  <si>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</si>
  <si>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</si>
  <si>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</si>
  <si>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</si>
  <si>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</si>
  <si>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</si>
  <si>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</si>
  <si>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</si>
  <si>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</si>
  <si>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</si>
  <si>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</si>
  <si>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</si>
  <si>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</si>
  <si>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</si>
  <si>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</si>
  <si>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</si>
  <si>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</si>
  <si>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</si>
  <si>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</si>
  <si>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</si>
  <si>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</si>
  <si>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</si>
  <si>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</si>
  <si>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</si>
  <si>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</si>
  <si>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</si>
  <si>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</si>
  <si>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</si>
  <si>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</si>
  <si>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</si>
  <si>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</si>
  <si>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</si>
  <si>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</si>
  <si>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</si>
  <si>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</si>
  <si>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</si>
  <si>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</si>
  <si>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</si>
  <si>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</si>
  <si>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</si>
  <si>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</si>
  <si>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</si>
  <si>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</si>
  <si>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</si>
  <si>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</si>
  <si>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</si>
  <si>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</si>
  <si>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</si>
  <si>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</si>
  <si>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</si>
  <si>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</si>
  <si>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</si>
  <si>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</si>
  <si>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</si>
  <si>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</si>
  <si>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</si>
  <si>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</si>
  <si>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</si>
  <si>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</si>
  <si>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</si>
  <si>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</si>
  <si>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</si>
  <si>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</si>
  <si>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</si>
  <si>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</si>
  <si>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</si>
  <si>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</si>
  <si>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</si>
  <si>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</si>
  <si>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</si>
  <si>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</si>
  <si>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</si>
  <si>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</si>
  <si>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</si>
  <si>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</si>
  <si>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</si>
  <si>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</si>
  <si>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</si>
  <si>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</si>
  <si>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</si>
  <si>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</si>
  <si>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</si>
  <si>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</si>
  <si>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</si>
  <si>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</si>
  <si>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</si>
  <si>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</si>
  <si>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</si>
  <si>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</si>
  <si>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</si>
  <si>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</si>
  <si>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</si>
  <si>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</si>
  <si>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</si>
  <si>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</si>
  <si>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</si>
  <si>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</si>
  <si>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</si>
  <si>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</si>
  <si>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</si>
  <si>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</si>
  <si>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</si>
  <si>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</si>
  <si>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</si>
  <si>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</si>
  <si>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</si>
  <si>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</si>
  <si>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</si>
  <si>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</si>
  <si>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</si>
  <si>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</si>
  <si>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</si>
  <si>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</si>
  <si>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</si>
  <si>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</si>
  <si>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</si>
  <si>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</si>
  <si>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</si>
  <si>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</si>
  <si>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</si>
  <si>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</si>
  <si>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</si>
  <si>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</si>
  <si>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</si>
  <si>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</si>
  <si>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</si>
  <si>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</si>
  <si>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</si>
  <si>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</si>
  <si>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</si>
  <si>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</si>
  <si>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</si>
  <si>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</si>
  <si>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</si>
  <si>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</si>
  <si>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</si>
  <si>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</si>
  <si>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</si>
  <si>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</si>
  <si>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</si>
  <si>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</si>
  <si>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</si>
  <si>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</si>
  <si>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</si>
  <si>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</si>
  <si>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</si>
  <si>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</si>
  <si>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</si>
  <si>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</si>
  <si>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</si>
  <si>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</si>
  <si>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</si>
  <si>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</si>
  <si>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</si>
  <si>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</si>
  <si>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</si>
  <si>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</si>
  <si>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</si>
  <si>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</si>
  <si>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</si>
  <si>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</si>
  <si>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</si>
  <si>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</si>
  <si>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</si>
  <si>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</si>
  <si>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</si>
  <si>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</si>
  <si>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</si>
  <si>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</si>
  <si>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</si>
  <si>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</si>
  <si>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</si>
  <si>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</si>
  <si>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</si>
  <si>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</si>
  <si>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</si>
  <si>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</si>
  <si>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</si>
  <si>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</si>
  <si>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</si>
  <si>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</si>
  <si>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</si>
  <si>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</si>
  <si>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</si>
  <si>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</si>
  <si>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</si>
  <si>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</si>
  <si>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</si>
  <si>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</si>
  <si>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</si>
  <si>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</si>
  <si>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</si>
  <si>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</si>
  <si>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</si>
  <si>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</si>
  <si>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</si>
  <si>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</si>
  <si>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</si>
  <si>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</si>
  <si>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</si>
  <si>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</si>
  <si>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</si>
  <si>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</si>
  <si>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</si>
  <si>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</si>
  <si>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</si>
  <si>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</si>
  <si>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</si>
  <si>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</si>
  <si>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</si>
  <si>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</si>
  <si>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</si>
  <si>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</si>
  <si>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</si>
  <si>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</si>
  <si>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</si>
  <si>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</si>
  <si>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</si>
  <si>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</si>
  <si>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</si>
  <si>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</si>
  <si>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</si>
  <si>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</si>
  <si>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</si>
  <si>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</si>
  <si>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</si>
  <si>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</si>
  <si>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</si>
  <si>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</si>
  <si>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</si>
  <si>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</si>
  <si>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</si>
  <si>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</si>
  <si>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</si>
  <si>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</si>
  <si>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</si>
  <si>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</si>
  <si>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</si>
  <si>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</si>
  <si>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</si>
  <si>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</si>
  <si>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</si>
  <si>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</si>
  <si>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</si>
  <si>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</si>
  <si>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</si>
  <si>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</si>
  <si>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</si>
  <si>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</si>
  <si>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</si>
  <si>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</si>
  <si>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</si>
  <si>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</si>
  <si>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</si>
  <si>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</si>
  <si>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</si>
  <si>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</si>
  <si>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</si>
  <si>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</si>
  <si>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</si>
  <si>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</si>
  <si>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</si>
  <si>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</si>
  <si>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</si>
  <si>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</si>
  <si>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</si>
  <si>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</si>
  <si>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</si>
  <si>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</si>
  <si>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</si>
  <si>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</si>
  <si>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</si>
  <si>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</si>
  <si>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</si>
  <si>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</si>
  <si>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</si>
  <si>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</si>
  <si>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</si>
  <si>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</si>
  <si>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</si>
  <si>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</si>
  <si>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</si>
  <si>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</si>
  <si>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</si>
  <si>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</si>
  <si>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</si>
  <si>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</si>
  <si>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</si>
  <si>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</si>
  <si>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</si>
  <si>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</si>
  <si>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</si>
  <si>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</si>
  <si>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</si>
  <si>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</si>
  <si>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</si>
  <si>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</si>
  <si>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</si>
  <si>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</si>
  <si>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</si>
  <si>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</si>
  <si>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</si>
  <si>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</si>
  <si>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</si>
  <si>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</si>
  <si>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</si>
  <si>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</si>
  <si>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</si>
  <si>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</si>
  <si>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</si>
  <si>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</si>
  <si>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</si>
  <si>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</si>
  <si>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</si>
  <si>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</si>
  <si>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</si>
  <si>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</si>
  <si>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</si>
  <si>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</si>
  <si>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</si>
  <si>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</si>
  <si>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</si>
  <si>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</si>
  <si>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</si>
  <si>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</si>
  <si>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</si>
  <si>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</si>
  <si>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</si>
  <si>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</si>
  <si>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</si>
  <si>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</si>
  <si>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</si>
  <si>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</si>
  <si>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</si>
  <si>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</si>
  <si>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</si>
  <si>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</si>
  <si>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</si>
  <si>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</si>
  <si>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</si>
  <si>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</si>
  <si>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</si>
  <si>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</si>
  <si>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</si>
  <si>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</si>
  <si>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</si>
  <si>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</si>
  <si>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</si>
  <si>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</si>
  <si>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</si>
  <si>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</si>
  <si>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</si>
  <si>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</si>
  <si>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</si>
  <si>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</si>
  <si>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</si>
  <si>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</si>
  <si>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</si>
  <si>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</si>
  <si>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</si>
  <si>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</si>
  <si>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</si>
  <si>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</si>
  <si>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</si>
  <si>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</si>
  <si>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</si>
  <si>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</si>
  <si>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</si>
  <si>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</si>
  <si>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</si>
  <si>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</si>
  <si>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</si>
  <si>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</si>
  <si>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</si>
  <si>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</si>
  <si>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</si>
  <si>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</si>
  <si>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</si>
  <si>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</si>
  <si>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</si>
  <si>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</si>
  <si>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</si>
  <si>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</si>
  <si>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</si>
  <si>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</si>
  <si>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</si>
  <si>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</si>
  <si>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</si>
  <si>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</si>
  <si>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</si>
  <si>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</si>
  <si>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</si>
  <si>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</si>
  <si>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</si>
  <si>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</si>
  <si>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</si>
  <si>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</si>
  <si>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</si>
  <si>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</si>
  <si>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</si>
  <si>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</si>
  <si>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</si>
  <si>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</si>
  <si>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</si>
  <si>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</si>
  <si>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</si>
  <si>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</si>
  <si>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</si>
  <si>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</si>
  <si>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</si>
  <si>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</si>
  <si>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</si>
  <si>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</si>
  <si>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</si>
  <si>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</si>
  <si>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</si>
  <si>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</si>
  <si>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</si>
  <si>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</si>
  <si>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</si>
  <si>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</si>
  <si>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</si>
  <si>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</si>
  <si>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</si>
  <si>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</si>
  <si>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</si>
  <si>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</si>
  <si>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</si>
  <si>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</si>
  <si>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</si>
  <si>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</si>
  <si>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</si>
  <si>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</si>
  <si>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</si>
  <si>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</si>
  <si>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</si>
  <si>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</si>
  <si>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</si>
  <si>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</si>
  <si>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</si>
  <si>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</si>
  <si>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</si>
  <si>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</si>
  <si>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</si>
  <si>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</si>
  <si>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</si>
  <si>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</si>
  <si>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</si>
  <si>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</si>
  <si>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</si>
  <si>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</si>
  <si>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</si>
  <si>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</si>
  <si>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</si>
  <si>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</si>
  <si>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</si>
  <si>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</si>
  <si>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</si>
  <si>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</si>
  <si>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</si>
  <si>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</si>
  <si>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</si>
  <si>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</si>
  <si>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</si>
  <si>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</si>
  <si>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</si>
  <si>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</si>
  <si>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</si>
  <si>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</si>
  <si>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</si>
  <si>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</si>
  <si>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</si>
  <si>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</si>
  <si>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</si>
  <si>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</si>
  <si>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</si>
  <si>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</si>
  <si>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</si>
  <si>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</si>
  <si>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</si>
  <si>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</si>
  <si>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</si>
  <si>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</si>
  <si>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</si>
  <si>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</si>
  <si>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</si>
  <si>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</si>
  <si>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</si>
  <si>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</si>
  <si>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</si>
  <si>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</si>
  <si>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</si>
  <si>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</si>
  <si>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</si>
  <si>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</si>
  <si>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</si>
  <si>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</si>
  <si>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</si>
  <si>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</si>
  <si>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</si>
  <si>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</si>
  <si>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</si>
  <si>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</si>
  <si>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</si>
  <si>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</si>
  <si>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</si>
  <si>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</si>
  <si>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</si>
  <si>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</si>
  <si>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</si>
  <si>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</si>
  <si>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</si>
  <si>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</si>
  <si>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</si>
  <si>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</si>
  <si>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</si>
  <si>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</si>
  <si>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</si>
  <si>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</si>
  <si>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</si>
  <si>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</si>
  <si>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</si>
  <si>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</si>
  <si>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</si>
  <si>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</si>
  <si>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</si>
  <si>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</si>
  <si>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</si>
  <si>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</si>
  <si>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</si>
  <si>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</si>
  <si>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</si>
  <si>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</si>
  <si>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</si>
  <si>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</si>
  <si>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</si>
  <si>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</si>
  <si>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</si>
  <si>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</si>
  <si>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</si>
  <si>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</si>
  <si>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</si>
  <si>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</si>
  <si>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</si>
  <si>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</si>
  <si>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</si>
  <si>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</si>
  <si>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</si>
  <si>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</si>
  <si>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</si>
  <si>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</si>
  <si>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</si>
  <si>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</si>
  <si>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</si>
  <si>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</si>
  <si>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</si>
  <si>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</si>
  <si>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</si>
  <si>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</si>
  <si>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</si>
  <si>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</si>
  <si>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</si>
  <si>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</si>
  <si>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</si>
  <si>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</si>
  <si>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</si>
  <si>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</si>
  <si>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</si>
  <si>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</si>
  <si>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</si>
  <si>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</si>
  <si>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</si>
  <si>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</si>
  <si>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</si>
  <si>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</si>
  <si>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</si>
  <si>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</si>
  <si>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</si>
  <si>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</si>
  <si>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</si>
  <si>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</si>
  <si>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</si>
  <si>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</si>
  <si>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</si>
  <si>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</si>
  <si>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</si>
  <si>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</si>
  <si>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</si>
  <si>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</si>
  <si>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</si>
  <si>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</si>
  <si>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</si>
  <si>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</si>
  <si>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</si>
  <si>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</si>
  <si>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</si>
  <si>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</si>
  <si>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</si>
  <si>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</si>
  <si>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</si>
  <si>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</si>
  <si>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</si>
  <si>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</si>
  <si>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</si>
  <si>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</si>
  <si>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</si>
  <si>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</si>
  <si>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</si>
  <si>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</si>
  <si>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</si>
  <si>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</si>
  <si>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</si>
  <si>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</si>
  <si>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</si>
  <si>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</si>
  <si>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</si>
  <si>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</si>
  <si>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</si>
  <si>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</si>
  <si>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</si>
  <si>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</si>
  <si>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</si>
  <si>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</si>
  <si>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</si>
  <si>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</si>
  <si>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</si>
  <si>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</si>
  <si>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</si>
  <si>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</si>
  <si>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</si>
  <si>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</si>
  <si>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</si>
  <si>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</si>
  <si>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</si>
  <si>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</si>
  <si>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</si>
  <si>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</si>
  <si>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</si>
  <si>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</si>
  <si>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</si>
  <si>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</si>
  <si>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</si>
  <si>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</si>
  <si>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</si>
  <si>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</si>
  <si>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</si>
  <si>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</si>
  <si>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</si>
  <si>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</si>
  <si>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</si>
  <si>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</si>
  <si>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</si>
  <si>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</si>
  <si>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</si>
  <si>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</si>
  <si>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</si>
  <si>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</si>
  <si>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</si>
  <si>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</si>
  <si>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</si>
  <si>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</si>
  <si>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</si>
  <si>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</si>
  <si>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</si>
  <si>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</si>
  <si>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</si>
  <si>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</si>
  <si>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</si>
  <si>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</si>
  <si>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</si>
  <si>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</si>
  <si>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</si>
  <si>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</si>
  <si>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</si>
  <si>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</si>
  <si>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</si>
  <si>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</si>
  <si>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</si>
  <si>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</si>
  <si>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</si>
  <si>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</si>
  <si>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</si>
  <si>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</si>
  <si>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</si>
  <si>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</si>
  <si>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</si>
  <si>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</si>
  <si>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</si>
  <si>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</si>
  <si>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</si>
  <si>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</si>
  <si>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</si>
  <si>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</si>
  <si>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</si>
  <si>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</si>
  <si>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</si>
  <si>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</si>
  <si>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</si>
  <si>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</si>
  <si>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</si>
  <si>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</si>
  <si>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</si>
  <si>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</si>
  <si>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</si>
  <si>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</si>
  <si>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</si>
  <si>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</si>
  <si>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</si>
  <si>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</si>
  <si>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</si>
  <si>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</si>
  <si>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</si>
  <si>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</si>
  <si>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</si>
  <si>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</si>
  <si>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</si>
  <si>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</si>
  <si>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</si>
  <si>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</si>
  <si>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</si>
  <si>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</si>
  <si>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</si>
  <si>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</si>
  <si>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</si>
  <si>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</si>
  <si>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</si>
  <si>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</si>
  <si>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</si>
  <si>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</si>
  <si>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</si>
  <si>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</si>
  <si>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</si>
  <si>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</si>
  <si>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</si>
  <si>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</si>
  <si>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</si>
  <si>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</si>
  <si>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</si>
  <si>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</si>
  <si>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</si>
  <si>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</si>
  <si>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</si>
  <si>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</si>
  <si>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</si>
  <si>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</si>
  <si>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</si>
  <si>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</si>
  <si>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</si>
  <si>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</si>
  <si>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</si>
  <si>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</si>
  <si>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</si>
  <si>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</si>
  <si>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</si>
  <si>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</si>
  <si>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</si>
  <si>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</si>
  <si>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</si>
  <si>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</si>
  <si>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</si>
  <si>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</si>
  <si>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</si>
  <si>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</si>
  <si>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</si>
  <si>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</si>
  <si>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</si>
  <si>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</si>
  <si>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</si>
  <si>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</si>
  <si>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</si>
  <si>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</si>
  <si>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</si>
  <si>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</si>
  <si>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</si>
  <si>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</si>
  <si>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</si>
  <si>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</si>
  <si>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</si>
  <si>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</si>
  <si>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</si>
  <si>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</si>
  <si>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</si>
  <si>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</si>
  <si>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</si>
  <si>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</si>
  <si>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</si>
  <si>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</si>
  <si>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</si>
  <si>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</si>
  <si>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</si>
  <si>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</si>
  <si>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</si>
  <si>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</si>
  <si>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</si>
  <si>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</si>
  <si>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</si>
  <si>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</si>
  <si>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</si>
  <si>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</si>
  <si>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</si>
  <si>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</si>
  <si>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</si>
  <si>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</si>
  <si>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</si>
  <si>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</si>
  <si>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</si>
  <si>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</si>
  <si>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</si>
  <si>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</si>
  <si>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</si>
  <si>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</si>
  <si>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</si>
  <si>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</si>
  <si>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</si>
  <si>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</si>
  <si>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</si>
  <si>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</si>
  <si>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</si>
  <si>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</si>
  <si>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</si>
  <si>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</si>
  <si>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</si>
  <si>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</si>
  <si>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</si>
  <si>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</si>
  <si>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</si>
  <si>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</si>
  <si>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</si>
  <si>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</si>
  <si>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</si>
  <si>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</si>
  <si>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</si>
  <si>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</si>
  <si>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</si>
  <si>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</si>
  <si>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</si>
  <si>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</si>
  <si>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</si>
  <si>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</si>
  <si>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</si>
  <si>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</si>
  <si>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</si>
  <si>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</si>
  <si>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</si>
  <si>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</si>
  <si>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</si>
  <si>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</si>
  <si>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</si>
  <si>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</si>
  <si>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</si>
  <si>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</si>
  <si>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</si>
  <si>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</si>
  <si>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</si>
  <si>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</si>
  <si>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</si>
  <si>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</si>
  <si>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</si>
  <si>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</si>
  <si>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</si>
  <si>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</si>
  <si>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</si>
  <si>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</si>
  <si>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</si>
  <si>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</si>
  <si>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</si>
  <si>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</si>
  <si>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</si>
  <si>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</si>
  <si>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</si>
  <si>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</si>
  <si>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</si>
  <si>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</si>
  <si>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</si>
  <si>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</si>
  <si>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</si>
  <si>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</si>
  <si>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</si>
  <si>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</si>
  <si>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</si>
  <si>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</si>
  <si>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</si>
  <si>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</si>
  <si>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</si>
  <si>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</si>
  <si>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</si>
  <si>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</si>
  <si>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</si>
  <si>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</si>
  <si>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</si>
  <si>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</si>
  <si>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</si>
  <si>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</si>
  <si>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</si>
  <si>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</si>
  <si>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</si>
  <si>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</si>
  <si>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</si>
  <si>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</si>
  <si>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</si>
  <si>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</si>
  <si>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</si>
  <si>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</si>
  <si>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</si>
  <si>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</si>
  <si>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</si>
  <si>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</si>
  <si>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</si>
  <si>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</si>
  <si>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</si>
  <si>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</si>
  <si>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</si>
  <si>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</si>
  <si>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</si>
  <si>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</si>
  <si>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</si>
  <si>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</si>
  <si>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</si>
  <si>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</si>
  <si>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</si>
  <si>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</si>
  <si>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</si>
  <si>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</si>
  <si>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</si>
  <si>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</si>
  <si>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</si>
  <si>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</si>
  <si>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</si>
  <si>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</si>
  <si>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</si>
  <si>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</si>
  <si>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</si>
  <si>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</si>
  <si>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</si>
  <si>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</si>
  <si>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</si>
  <si>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</si>
  <si>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</si>
  <si>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</si>
  <si>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</si>
  <si>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</si>
  <si>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</si>
  <si>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</si>
  <si>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</si>
  <si>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</si>
  <si>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</si>
  <si>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</si>
  <si>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</si>
  <si>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</si>
  <si>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</si>
  <si>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</si>
  <si>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</si>
  <si>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</si>
  <si>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</si>
  <si>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</si>
  <si>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</si>
  <si>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</si>
  <si>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</si>
  <si>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</si>
  <si>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</si>
  <si>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</si>
  <si>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</si>
  <si>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</si>
  <si>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</si>
  <si>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</si>
  <si>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</si>
  <si>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</si>
  <si>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</si>
  <si>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</si>
  <si>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</si>
  <si>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</si>
  <si>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</si>
  <si>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</si>
  <si>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</si>
  <si>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</si>
  <si>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</si>
  <si>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</si>
  <si>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</si>
  <si>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</si>
  <si>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</si>
  <si>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</si>
  <si>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</si>
  <si>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</si>
  <si>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</si>
  <si>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</si>
  <si>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</si>
  <si>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</si>
  <si>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</si>
  <si>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</si>
  <si>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</si>
  <si>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</si>
  <si>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</si>
  <si>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</si>
  <si>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</si>
  <si>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</si>
  <si>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</si>
  <si>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</si>
  <si>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</si>
  <si>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</si>
  <si>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</si>
  <si>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</si>
  <si>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</si>
  <si>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</si>
  <si>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</si>
  <si>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</si>
  <si>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</si>
  <si>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</si>
  <si>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</si>
  <si>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</si>
  <si>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</si>
  <si>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</si>
  <si>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</si>
  <si>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</si>
  <si>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</si>
  <si>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</si>
  <si>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</si>
  <si>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</si>
  <si>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</si>
  <si>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</si>
  <si>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</si>
  <si>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</si>
  <si>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</si>
  <si>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</si>
  <si>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</si>
  <si>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</si>
  <si>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</si>
  <si>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</si>
  <si>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</si>
  <si>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</si>
  <si>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</si>
  <si>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</si>
  <si>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</si>
  <si>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</si>
  <si>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</si>
  <si>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</si>
  <si>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</si>
  <si>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</si>
  <si>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</si>
  <si>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</si>
  <si>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</si>
  <si>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</si>
  <si>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</si>
  <si>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</si>
  <si>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</si>
  <si>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</si>
  <si>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</si>
  <si>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</si>
  <si>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</si>
  <si>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</si>
  <si>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</si>
  <si>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</si>
  <si>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</si>
  <si>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</si>
  <si>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</si>
  <si>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</si>
  <si>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</si>
  <si>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</si>
  <si>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</si>
  <si>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</si>
  <si>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</si>
  <si>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</si>
  <si>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</si>
  <si>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</si>
  <si>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</si>
  <si>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</si>
  <si>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</si>
  <si>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</si>
  <si>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</si>
  <si>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</si>
  <si>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</si>
  <si>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</si>
  <si>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</si>
  <si>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</si>
  <si>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</si>
  <si>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</si>
  <si>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</si>
  <si>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</si>
  <si>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</si>
  <si>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</si>
  <si>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</si>
  <si>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</si>
  <si>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</si>
  <si>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</si>
  <si>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</si>
  <si>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</si>
  <si>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</si>
  <si>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</si>
  <si>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</si>
  <si>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</si>
  <si>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</si>
  <si>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</si>
  <si>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</si>
  <si>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</si>
  <si>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</si>
  <si>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</si>
  <si>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</si>
  <si>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</si>
  <si>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</si>
  <si>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</si>
  <si>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</si>
  <si>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</si>
  <si>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</si>
  <si>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</si>
  <si>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</si>
  <si>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</si>
  <si>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</si>
  <si>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</si>
  <si>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</si>
  <si>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</si>
  <si>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</si>
  <si>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</si>
  <si>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</si>
  <si>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</si>
  <si>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</si>
  <si>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</si>
  <si>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</si>
  <si>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</si>
  <si>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</si>
  <si>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</si>
  <si>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</si>
  <si>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</si>
  <si>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</si>
  <si>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</si>
  <si>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</si>
  <si>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</si>
  <si>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</si>
  <si>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</si>
  <si>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</si>
  <si>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</si>
  <si>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</si>
  <si>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</si>
  <si>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</si>
  <si>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</si>
  <si>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</si>
  <si>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</si>
  <si>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</si>
  <si>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</si>
  <si>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</si>
  <si>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</si>
  <si>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</si>
  <si>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</si>
  <si>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</si>
  <si>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</si>
  <si>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</si>
  <si>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</si>
  <si>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</si>
  <si>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</si>
  <si>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</si>
  <si>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</si>
  <si>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</si>
  <si>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</si>
  <si>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</si>
  <si>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</si>
  <si>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</si>
  <si>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</si>
  <si>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</si>
  <si>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</si>
  <si>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</si>
  <si>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</si>
  <si>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</si>
  <si>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</si>
  <si>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</si>
  <si>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</si>
  <si>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</si>
  <si>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</si>
  <si>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</si>
  <si>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</si>
  <si>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</si>
  <si>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</si>
  <si>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</si>
  <si>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</si>
  <si>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</si>
  <si>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</si>
  <si>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</si>
  <si>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</si>
  <si>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</si>
  <si>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</si>
  <si>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</si>
  <si>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</si>
  <si>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</si>
  <si>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</si>
  <si>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</si>
  <si>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</si>
  <si>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</si>
  <si>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</si>
  <si>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</si>
  <si>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</si>
  <si>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</si>
  <si>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</si>
  <si>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</si>
  <si>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</si>
  <si>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</si>
  <si>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</si>
  <si>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</si>
  <si>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</si>
  <si>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</si>
  <si>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</si>
  <si>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</si>
  <si>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</si>
  <si>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</si>
  <si>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</si>
  <si>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</si>
  <si>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</si>
  <si>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</si>
  <si>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</si>
  <si>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</si>
  <si>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</si>
  <si>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</si>
  <si>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</si>
  <si>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</si>
  <si>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</si>
  <si>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</si>
  <si>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</si>
  <si>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</si>
  <si>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</si>
  <si>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</si>
  <si>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</si>
  <si>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</si>
  <si>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</si>
  <si>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</si>
  <si>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</si>
  <si>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</si>
  <si>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</si>
  <si>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</si>
  <si>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</si>
  <si>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</si>
  <si>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</si>
  <si>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</si>
  <si>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</si>
  <si>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</si>
  <si>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</si>
  <si>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</si>
  <si>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</si>
  <si>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</si>
  <si>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</si>
  <si>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</si>
  <si>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</si>
  <si>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</si>
  <si>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</si>
  <si>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</si>
  <si>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</si>
  <si>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</si>
  <si>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</si>
  <si>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</si>
  <si>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</si>
  <si>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</si>
  <si>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</si>
  <si>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</si>
  <si>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</si>
  <si>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</si>
  <si>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</si>
  <si>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</si>
  <si>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</si>
  <si>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</si>
  <si>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</si>
  <si>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</si>
  <si>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</si>
  <si>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</si>
  <si>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</si>
  <si>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</si>
  <si>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</si>
  <si>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</si>
  <si>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</si>
  <si>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</si>
  <si>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</si>
  <si>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</si>
  <si>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</si>
  <si>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</si>
  <si>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</si>
  <si>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</si>
  <si>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</si>
  <si>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</si>
  <si>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</si>
  <si>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</si>
  <si>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</si>
  <si>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</si>
  <si>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</si>
  <si>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</si>
  <si>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</si>
  <si>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</si>
  <si>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</si>
  <si>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</si>
  <si>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</si>
  <si>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</si>
  <si>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</si>
  <si>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</si>
  <si>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</si>
  <si>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</si>
  <si>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</si>
  <si>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</si>
  <si>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</si>
  <si>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</si>
  <si>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</si>
  <si>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</si>
  <si>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</si>
  <si>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</si>
  <si>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</si>
  <si>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</si>
  <si>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</si>
  <si>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</si>
  <si>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</si>
  <si>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</si>
  <si>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</si>
  <si>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</si>
  <si>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</si>
  <si>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</si>
  <si>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</si>
  <si>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</si>
  <si>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</si>
  <si>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</si>
  <si>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</si>
  <si>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</si>
  <si>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</si>
  <si>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</si>
  <si>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</si>
  <si>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</si>
  <si>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</si>
  <si>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</si>
  <si>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</si>
  <si>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</si>
  <si>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</si>
  <si>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</si>
  <si>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</si>
  <si>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</si>
  <si>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</si>
  <si>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</si>
  <si>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</si>
  <si>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</si>
  <si>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</si>
  <si>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</si>
  <si>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</si>
  <si>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</si>
  <si>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</si>
  <si>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</si>
  <si>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</si>
  <si>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</si>
  <si>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</si>
  <si>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</si>
  <si>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</si>
  <si>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</si>
  <si>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</si>
  <si>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</si>
  <si>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</si>
  <si>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</si>
  <si>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</si>
  <si>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</si>
  <si>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</si>
  <si>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</si>
  <si>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</si>
  <si>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</si>
  <si>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</si>
  <si>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</si>
  <si>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</si>
  <si>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</si>
  <si>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</si>
  <si>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</si>
  <si>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</si>
  <si>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</si>
  <si>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</si>
  <si>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</si>
  <si>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</si>
  <si>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</si>
  <si>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</si>
  <si>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</si>
  <si>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</si>
  <si>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</si>
  <si>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</si>
  <si>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</si>
  <si>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</si>
  <si>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</si>
  <si>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</si>
  <si>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</si>
  <si>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</si>
  <si>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</si>
  <si>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</si>
  <si>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</si>
  <si>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</si>
  <si>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</si>
  <si>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</si>
  <si>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</si>
  <si>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</si>
  <si>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</si>
  <si>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</si>
  <si>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</si>
  <si>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</si>
  <si>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</si>
  <si>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</si>
  <si>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</si>
  <si>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</si>
  <si>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</si>
  <si>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</si>
  <si>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</si>
  <si>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</si>
  <si>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</si>
  <si>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</si>
  <si>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</si>
  <si>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</si>
  <si>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</si>
  <si>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</si>
  <si>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</si>
  <si>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</si>
  <si>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</si>
  <si>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</si>
  <si>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</si>
  <si>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</si>
  <si>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</si>
  <si>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</si>
  <si>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</si>
  <si>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</si>
  <si>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</si>
  <si>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</si>
  <si>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</si>
  <si>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</si>
  <si>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</si>
  <si>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</si>
  <si>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</si>
  <si>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</si>
  <si>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</si>
  <si>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</si>
  <si>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</si>
  <si>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</si>
  <si>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</si>
  <si>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</si>
  <si>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</si>
  <si>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</si>
  <si>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</si>
  <si>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</si>
  <si>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</si>
  <si>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</si>
  <si>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</si>
  <si>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</si>
  <si>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</si>
  <si>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</si>
  <si>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</si>
  <si>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</si>
  <si>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</si>
  <si>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</si>
  <si>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</si>
  <si>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</si>
  <si>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</si>
  <si>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</si>
  <si>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</si>
  <si>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</si>
  <si>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</si>
  <si>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</si>
  <si>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</si>
  <si>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</si>
  <si>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</si>
  <si>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</si>
  <si>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</si>
  <si>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</si>
  <si>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</si>
  <si>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</si>
  <si>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</si>
  <si>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</si>
  <si>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</si>
  <si>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</si>
  <si>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</si>
  <si>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</si>
  <si>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</si>
  <si>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</si>
  <si>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</si>
  <si>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</si>
  <si>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</si>
  <si>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</si>
  <si>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</si>
  <si>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</si>
  <si>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</si>
  <si>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</si>
  <si>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</si>
  <si>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</si>
  <si>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</si>
  <si>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</si>
  <si>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</si>
  <si>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</si>
  <si>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</si>
  <si>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</si>
  <si>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</si>
  <si>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</si>
  <si>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</si>
  <si>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</si>
  <si>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</si>
  <si>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</si>
  <si>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</si>
  <si>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</si>
  <si>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</si>
  <si>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</si>
  <si>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</si>
  <si>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</si>
  <si>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</si>
  <si>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</si>
  <si>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</si>
  <si>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</si>
  <si>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</si>
  <si>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</si>
  <si>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</si>
  <si>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</si>
  <si>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</si>
  <si>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</si>
  <si>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</si>
  <si>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</si>
  <si>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</si>
  <si>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</si>
  <si>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</si>
  <si>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</si>
  <si>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</si>
  <si>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</si>
  <si>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</si>
  <si>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</si>
  <si>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</si>
  <si>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</si>
  <si>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</si>
  <si>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</si>
  <si>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</si>
  <si>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</si>
  <si>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</si>
  <si>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</si>
  <si>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</si>
  <si>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</si>
  <si>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</si>
  <si>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</si>
  <si>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</si>
  <si>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</si>
  <si>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</si>
  <si>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</si>
  <si>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</si>
  <si>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</si>
  <si>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</si>
  <si>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</si>
  <si>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</si>
  <si>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</si>
  <si>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</si>
  <si>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</si>
  <si>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</si>
  <si>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</si>
  <si>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</si>
  <si>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</si>
  <si>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</si>
  <si>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</si>
  <si>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</si>
  <si>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</si>
  <si>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</si>
  <si>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</si>
  <si>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</si>
  <si>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</si>
  <si>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</si>
  <si>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</si>
  <si>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</si>
  <si>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</si>
  <si>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</si>
  <si>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</si>
  <si>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</si>
  <si>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</si>
  <si>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</si>
  <si>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</si>
  <si>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</si>
  <si>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</si>
  <si>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</si>
  <si>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</si>
  <si>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</si>
  <si>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</si>
  <si>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</si>
  <si>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</si>
  <si>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</si>
  <si>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</si>
  <si>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</si>
  <si>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</si>
  <si>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</si>
  <si>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</si>
  <si>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</si>
  <si>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</si>
  <si>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</si>
  <si>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</si>
  <si>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</si>
  <si>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</si>
  <si>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</si>
  <si>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</si>
  <si>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</si>
  <si>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</si>
  <si>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</si>
  <si>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</si>
  <si>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</si>
  <si>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</si>
  <si>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</si>
  <si>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</si>
  <si>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</si>
  <si>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</si>
  <si>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</si>
  <si>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</si>
  <si>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</si>
  <si>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</si>
  <si>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</si>
  <si>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</si>
  <si>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</si>
  <si>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</si>
  <si>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</si>
  <si>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</si>
  <si>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</si>
  <si>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</si>
  <si>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</si>
  <si>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</si>
  <si>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</si>
  <si>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</si>
  <si>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</si>
  <si>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</si>
  <si>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</si>
  <si>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</si>
  <si>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</si>
  <si>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</si>
  <si>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</si>
  <si>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</si>
  <si>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</si>
  <si>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</si>
  <si>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</si>
  <si>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</si>
  <si>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</si>
  <si>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</si>
  <si>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</si>
  <si>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</si>
  <si>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</si>
  <si>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</si>
  <si>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</si>
  <si>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</si>
  <si>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</si>
  <si>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</si>
  <si>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</si>
  <si>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</si>
  <si>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</si>
  <si>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</si>
  <si>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</si>
  <si>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</si>
  <si>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</si>
  <si>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</si>
  <si>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</si>
  <si>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</si>
  <si>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</si>
  <si>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</si>
  <si>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</si>
  <si>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</si>
  <si>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</si>
  <si>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</si>
  <si>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</si>
  <si>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</si>
  <si>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</si>
  <si>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</si>
  <si>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</si>
  <si>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</si>
  <si>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</si>
  <si>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</si>
  <si>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</si>
  <si>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</si>
  <si>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</si>
  <si>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</si>
  <si>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</si>
  <si>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</si>
  <si>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</si>
  <si>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</si>
  <si>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</si>
  <si>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</si>
  <si>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</si>
  <si>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</si>
  <si>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</si>
  <si>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</si>
  <si>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</si>
  <si>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</si>
  <si>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</si>
  <si>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</si>
  <si>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</si>
  <si>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</si>
  <si>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</si>
  <si>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</si>
  <si>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</si>
  <si>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</si>
  <si>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</si>
  <si>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</si>
  <si>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</si>
  <si>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</si>
  <si>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</si>
  <si>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</si>
  <si>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</si>
  <si>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</si>
  <si>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</si>
  <si>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</si>
  <si>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</si>
  <si>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</si>
  <si>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</si>
  <si>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</si>
  <si>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</si>
  <si>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</si>
  <si>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</si>
  <si>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</si>
  <si>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</si>
  <si>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</si>
  <si>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</si>
  <si>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</si>
  <si>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</si>
  <si>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</si>
  <si>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</si>
  <si>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</si>
  <si>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</si>
  <si>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</si>
  <si>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</si>
  <si>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</si>
  <si>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</si>
  <si>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</si>
  <si>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</si>
  <si>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</si>
  <si>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</si>
  <si>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</si>
  <si>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</si>
  <si>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</si>
  <si>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</si>
  <si>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</si>
  <si>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</si>
  <si>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</si>
  <si>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</si>
  <si>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</si>
  <si>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</si>
  <si>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</si>
  <si>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</si>
  <si>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</si>
  <si>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</si>
  <si>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</si>
  <si>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</si>
  <si>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</si>
  <si>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</si>
  <si>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</si>
  <si>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</si>
  <si>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</si>
  <si>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</si>
  <si>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</si>
  <si>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</si>
  <si>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</si>
  <si>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</si>
  <si>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</si>
  <si>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</si>
  <si>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</si>
  <si>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</si>
  <si>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</si>
  <si>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</si>
  <si>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</si>
  <si>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</si>
  <si>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</si>
  <si>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</si>
  <si>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</si>
  <si>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</si>
  <si>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</si>
  <si>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</si>
  <si>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</si>
  <si>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</si>
  <si>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</si>
  <si>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</si>
  <si>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</si>
  <si>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</si>
  <si>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</si>
  <si>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</si>
  <si>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</si>
  <si>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</si>
  <si>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</si>
  <si>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</si>
  <si>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</si>
  <si>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</si>
  <si>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</si>
  <si>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</si>
  <si>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</si>
  <si>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</si>
  <si>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</si>
  <si>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</si>
  <si>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</si>
  <si>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</si>
  <si>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</si>
  <si>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</si>
  <si>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</si>
  <si>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</si>
  <si>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</si>
  <si>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</si>
  <si>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</si>
  <si>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</si>
  <si>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</si>
  <si>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</si>
  <si>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</si>
  <si>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</si>
  <si>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</si>
  <si>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</si>
  <si>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</si>
  <si>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</si>
  <si>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</si>
  <si>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</si>
  <si>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</si>
  <si>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</si>
  <si>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</si>
  <si>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</si>
  <si>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</si>
  <si>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</si>
  <si>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</si>
  <si>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</si>
  <si>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</si>
  <si>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</si>
  <si>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</si>
  <si>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</si>
  <si>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</si>
  <si>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</si>
  <si>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</si>
  <si>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</si>
  <si>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</si>
  <si>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</si>
  <si>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</si>
  <si>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</si>
  <si>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</si>
  <si>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</si>
  <si>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</si>
  <si>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</si>
  <si>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</si>
  <si>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</si>
  <si>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</si>
  <si>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</si>
  <si>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</si>
  <si>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</si>
  <si>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</si>
  <si>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</si>
  <si>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</si>
  <si>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</si>
  <si>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</si>
  <si>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</si>
  <si>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</si>
  <si>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</si>
  <si>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</si>
  <si>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</si>
  <si>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</si>
  <si>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</si>
  <si>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</si>
  <si>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</si>
  <si>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</si>
  <si>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</si>
  <si>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</si>
  <si>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</si>
  <si>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</si>
  <si>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</si>
  <si>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</si>
  <si>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</si>
  <si>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</si>
  <si>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</si>
  <si>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</si>
  <si>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</si>
  <si>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</si>
  <si>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</si>
  <si>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</si>
  <si>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</si>
  <si>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</si>
  <si>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</si>
  <si>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</si>
  <si>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</si>
  <si>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</si>
  <si>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</si>
  <si>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</si>
  <si>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</si>
  <si>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</si>
  <si>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</si>
  <si>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</si>
  <si>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</si>
  <si>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</si>
  <si>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</si>
  <si>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</si>
  <si>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</si>
  <si>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</si>
  <si>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</si>
  <si>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</si>
  <si>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</si>
  <si>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</si>
  <si>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</si>
  <si>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</si>
  <si>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</si>
  <si>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</si>
  <si>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</si>
  <si>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</si>
  <si>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</si>
  <si>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</si>
  <si>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</si>
  <si>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</si>
  <si>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</si>
  <si>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</si>
  <si>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</si>
  <si>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</si>
  <si>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</si>
  <si>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</si>
  <si>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</si>
  <si>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</si>
  <si>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</si>
  <si>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</si>
  <si>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</si>
  <si>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</si>
  <si>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</si>
  <si>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</si>
  <si>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</si>
  <si>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</si>
  <si>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</si>
  <si>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</si>
  <si>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</si>
  <si>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</si>
  <si>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</si>
  <si>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</si>
  <si>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</si>
  <si>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</si>
  <si>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</si>
  <si>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</si>
  <si>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</si>
  <si>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</si>
  <si>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</si>
  <si>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</si>
  <si>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</si>
  <si>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</si>
  <si>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</si>
  <si>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</si>
  <si>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</si>
  <si>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</si>
  <si>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</si>
  <si>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</si>
  <si>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</si>
  <si>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</si>
  <si>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</si>
  <si>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</si>
  <si>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</si>
  <si>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</si>
  <si>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</si>
  <si>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</si>
  <si>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</si>
  <si>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</si>
  <si>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</si>
  <si>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</si>
  <si>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</si>
  <si>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</si>
  <si>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</si>
  <si>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</si>
  <si>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</si>
  <si>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</si>
  <si>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</si>
  <si>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</si>
  <si>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</si>
  <si>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</si>
  <si>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</si>
  <si>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</si>
  <si>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</si>
  <si>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</si>
  <si>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</si>
  <si>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</si>
  <si>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</si>
  <si>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</si>
  <si>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</si>
  <si>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</si>
  <si>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</si>
  <si>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</si>
  <si>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</si>
  <si>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</si>
  <si>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</si>
  <si>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</si>
  <si>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</si>
  <si>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</si>
  <si>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</si>
  <si>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</si>
  <si>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</si>
  <si>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</si>
  <si>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</si>
  <si>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</si>
  <si>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</si>
  <si>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</si>
  <si>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</si>
  <si>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</si>
  <si>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</si>
  <si>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</si>
  <si>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</si>
  <si>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</si>
  <si>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</si>
  <si>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</si>
  <si>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</si>
  <si>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</si>
  <si>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</si>
  <si>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</si>
  <si>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</si>
  <si>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</si>
  <si>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</si>
  <si>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</si>
  <si>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</si>
  <si>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</si>
  <si>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</si>
  <si>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</si>
  <si>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</si>
  <si>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</si>
  <si>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</si>
  <si>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</si>
  <si>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</si>
  <si>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</si>
  <si>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</si>
  <si>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</si>
  <si>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</si>
  <si>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</si>
  <si>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</si>
  <si>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</si>
  <si>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</si>
  <si>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</si>
  <si>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</si>
  <si>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</si>
  <si>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</si>
  <si>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</si>
  <si>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</si>
  <si>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</si>
  <si>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</si>
  <si>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</si>
  <si>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</si>
  <si>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</si>
  <si>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</si>
  <si>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</si>
  <si>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</si>
  <si>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</si>
  <si>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</si>
  <si>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</si>
  <si>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</si>
  <si>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</si>
  <si>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</si>
  <si>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</si>
  <si>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</si>
  <si>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</si>
  <si>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</si>
  <si>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</si>
  <si>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</si>
  <si>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</si>
  <si>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</si>
  <si>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</si>
  <si>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</si>
  <si>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</si>
  <si>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</si>
  <si>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</si>
  <si>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</si>
  <si>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</si>
  <si>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</si>
  <si>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</si>
  <si>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</si>
  <si>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</si>
  <si>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</si>
  <si>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</si>
  <si>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</si>
  <si>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</si>
  <si>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</si>
  <si>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</si>
  <si>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</si>
  <si>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</si>
  <si>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</si>
  <si>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</si>
  <si>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</si>
  <si>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</si>
  <si>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</si>
  <si>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</si>
  <si>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</si>
  <si>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</si>
  <si>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</si>
  <si>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</si>
  <si>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</si>
  <si>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</si>
  <si>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</si>
  <si>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</si>
  <si>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</si>
  <si>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</si>
  <si>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</si>
  <si>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</si>
  <si>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</si>
  <si>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</si>
  <si>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</si>
  <si>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</si>
  <si>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</si>
  <si>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</si>
  <si>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</si>
  <si>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</si>
  <si>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</si>
  <si>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</si>
  <si>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</si>
  <si>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</si>
  <si>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</si>
  <si>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</si>
  <si>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</si>
  <si>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</si>
  <si>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</si>
  <si>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</si>
  <si>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</si>
  <si>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</si>
  <si>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</si>
  <si>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</si>
  <si>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</si>
  <si>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</si>
  <si>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</si>
  <si>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</si>
  <si>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</si>
  <si>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</si>
  <si>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</si>
  <si>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</si>
  <si>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</si>
  <si>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</si>
  <si>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</si>
  <si>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</si>
  <si>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</si>
  <si>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</si>
  <si>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</si>
  <si>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</si>
  <si>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</si>
  <si>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</si>
  <si>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</si>
  <si>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</si>
  <si>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</si>
  <si>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</si>
  <si>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</si>
  <si>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</si>
  <si>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</si>
  <si>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</si>
  <si>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</si>
  <si>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</si>
  <si>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</si>
  <si>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</si>
  <si>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</si>
  <si>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</si>
  <si>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</si>
  <si>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</si>
  <si>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</si>
  <si>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</si>
  <si>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</si>
  <si>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</si>
  <si>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</si>
  <si>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</si>
  <si>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</si>
  <si>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</si>
  <si>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</si>
  <si>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</si>
  <si>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</si>
  <si>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</si>
  <si>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</si>
  <si>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</si>
  <si>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</si>
  <si>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</si>
  <si>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</si>
  <si>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</si>
  <si>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</si>
  <si>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</si>
  <si>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</si>
  <si>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</si>
  <si>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</si>
  <si>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</si>
  <si>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</si>
  <si>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</si>
  <si>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</si>
  <si>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</si>
  <si>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</si>
  <si>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</si>
  <si>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</si>
  <si>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</si>
  <si>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</si>
  <si>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</si>
  <si>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</si>
  <si>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</si>
  <si>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</si>
  <si>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</si>
  <si>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</si>
  <si>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</si>
  <si>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</si>
  <si>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</si>
  <si>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</si>
  <si>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</si>
  <si>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</si>
  <si>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</si>
  <si>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</si>
  <si>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</si>
  <si>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</si>
  <si>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</si>
  <si>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</si>
  <si>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</si>
  <si>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</si>
  <si>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</si>
  <si>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</si>
  <si>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</si>
  <si>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</si>
  <si>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</si>
  <si>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</si>
  <si>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</si>
  <si>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</si>
  <si>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</si>
  <si>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</si>
  <si>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</si>
  <si>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</si>
  <si>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</si>
  <si>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</si>
  <si>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</si>
  <si>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</si>
  <si>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</si>
  <si>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</si>
  <si>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</si>
  <si>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</si>
  <si>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</si>
  <si>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</si>
  <si>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</si>
  <si>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</si>
  <si>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</si>
  <si>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</si>
  <si>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</si>
  <si>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</si>
  <si>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</si>
  <si>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</si>
  <si>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</si>
  <si>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</si>
  <si>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</si>
  <si>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</si>
  <si>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</si>
  <si>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</si>
  <si>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</si>
  <si>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</si>
  <si>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</si>
  <si>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</si>
  <si>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</si>
  <si>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</si>
  <si>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</si>
  <si>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</si>
  <si>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</si>
  <si>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</si>
  <si>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</si>
  <si>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</si>
  <si>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</si>
  <si>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</si>
  <si>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</si>
  <si>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</si>
  <si>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</si>
  <si>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</si>
  <si>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</si>
  <si>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</si>
  <si>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</si>
  <si>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</si>
  <si>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</si>
  <si>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</si>
  <si>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</si>
  <si>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</si>
  <si>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</si>
  <si>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</si>
  <si>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</si>
  <si>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</si>
  <si>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</si>
  <si>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</si>
  <si>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</si>
  <si>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</si>
  <si>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</si>
  <si>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</si>
  <si>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</si>
  <si>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</si>
  <si>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</si>
  <si>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</si>
  <si>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</si>
  <si>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</si>
  <si>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</si>
  <si>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</si>
  <si>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</si>
  <si>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</si>
  <si>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</si>
  <si>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</si>
  <si>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</si>
  <si>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</si>
  <si>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</si>
  <si>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</si>
  <si>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</si>
  <si>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</si>
  <si>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</si>
  <si>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</si>
  <si>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</si>
  <si>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</si>
  <si>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</si>
  <si>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</si>
  <si>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</si>
  <si>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</si>
  <si>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</si>
  <si>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</si>
  <si>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</si>
  <si>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</si>
  <si>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</si>
  <si>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</si>
  <si>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</si>
  <si>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</si>
  <si>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</si>
  <si>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</si>
  <si>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</si>
  <si>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</si>
  <si>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</si>
  <si>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</si>
  <si>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</si>
  <si>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</si>
  <si>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</si>
  <si>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</si>
  <si>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</si>
  <si>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</si>
  <si>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</si>
  <si>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</si>
  <si>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</si>
  <si>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</si>
  <si>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</si>
  <si>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</si>
  <si>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</si>
  <si>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</si>
  <si>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</si>
  <si>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</si>
  <si>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</si>
  <si>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</si>
  <si>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</si>
  <si>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</si>
  <si>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</si>
  <si>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</si>
  <si>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</si>
  <si>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</si>
  <si>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</si>
  <si>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</si>
  <si>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</si>
  <si>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</si>
  <si>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</si>
  <si>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</si>
  <si>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</si>
  <si>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</si>
  <si>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</si>
  <si>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</si>
  <si>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</si>
  <si>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</si>
  <si>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</si>
  <si>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</si>
  <si>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</si>
  <si>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</si>
  <si>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</si>
  <si>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</si>
  <si>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</si>
  <si>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</si>
  <si>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</si>
  <si>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</si>
  <si>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</si>
  <si>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</si>
  <si>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</si>
  <si>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</si>
  <si>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</si>
  <si>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</si>
  <si>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</si>
  <si>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</si>
  <si>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</si>
  <si>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</si>
  <si>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</si>
  <si>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</si>
  <si>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</si>
  <si>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</si>
  <si>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</si>
  <si>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</si>
  <si>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</si>
  <si>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</si>
  <si>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</si>
  <si>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</si>
  <si>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</si>
  <si>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</si>
  <si>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</si>
  <si>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</si>
  <si>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</si>
  <si>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</si>
  <si>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</si>
  <si>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</si>
  <si>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</si>
  <si>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</si>
  <si>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</si>
  <si>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</si>
  <si>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</si>
  <si>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</si>
  <si>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</si>
  <si>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</si>
  <si>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</si>
  <si>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</si>
  <si>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</si>
  <si>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</si>
  <si>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</si>
  <si>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</si>
  <si>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</si>
  <si>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</si>
  <si>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</si>
  <si>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</si>
  <si>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</si>
  <si>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</si>
  <si>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</si>
  <si>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</si>
  <si>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</si>
  <si>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</si>
  <si>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</si>
  <si>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</si>
  <si>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</si>
  <si>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</si>
  <si>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</si>
  <si>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</si>
  <si>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</si>
  <si>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</si>
  <si>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</si>
  <si>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</si>
  <si>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</si>
  <si>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</si>
  <si>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</si>
  <si>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</si>
  <si>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</si>
  <si>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</si>
  <si>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</si>
  <si>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</si>
  <si>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</si>
  <si>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</si>
  <si>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</si>
  <si>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</si>
  <si>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</si>
  <si>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</si>
  <si>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</si>
  <si>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</si>
  <si>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</si>
  <si>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</si>
  <si>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</si>
  <si>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</si>
  <si>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</si>
  <si>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</si>
  <si>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</si>
  <si>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</si>
  <si>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</si>
  <si>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</si>
  <si>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</si>
  <si>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</si>
  <si>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</si>
  <si>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</si>
  <si>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</si>
  <si>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</si>
  <si>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</si>
  <si>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</si>
  <si>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</si>
  <si>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</si>
  <si>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</si>
  <si>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</si>
  <si>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</si>
  <si>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</si>
  <si>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</si>
  <si>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</si>
  <si>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</si>
  <si>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</si>
  <si>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</si>
  <si>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</si>
  <si>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</si>
  <si>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</si>
  <si>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</si>
  <si>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</si>
  <si>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</si>
  <si>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</si>
  <si>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</si>
  <si>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</si>
  <si>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</si>
  <si>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</si>
  <si>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</si>
  <si>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</si>
  <si>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</si>
  <si>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</si>
  <si>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</si>
  <si>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</si>
  <si>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</si>
  <si>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</si>
  <si>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</si>
  <si>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</si>
  <si>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</si>
  <si>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</si>
  <si>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</si>
  <si>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</si>
  <si>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</si>
  <si>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</si>
  <si>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</si>
  <si>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</si>
  <si>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</si>
  <si>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</si>
  <si>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</si>
  <si>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</si>
  <si>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</si>
  <si>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</si>
  <si>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</si>
  <si>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</si>
  <si>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</si>
  <si>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</si>
  <si>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</si>
  <si>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</si>
  <si>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</si>
  <si>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</si>
  <si>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</si>
  <si>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</si>
  <si>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</si>
  <si>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</si>
  <si>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</si>
  <si>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</si>
  <si>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</si>
  <si>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</si>
  <si>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</si>
  <si>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</si>
  <si>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</si>
  <si>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</si>
  <si>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</si>
  <si>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</si>
  <si>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</si>
  <si>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</si>
  <si>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</si>
  <si>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</si>
  <si>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</si>
  <si>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</si>
  <si>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</si>
  <si>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</si>
  <si>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</si>
  <si>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</si>
  <si>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</si>
  <si>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</si>
  <si>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</si>
  <si>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</si>
  <si>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</si>
  <si>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</si>
  <si>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</si>
  <si>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</si>
  <si>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</si>
  <si>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</si>
  <si>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</si>
  <si>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</si>
  <si>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</si>
  <si>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</si>
  <si>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</si>
  <si>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</si>
  <si>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</si>
  <si>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</si>
  <si>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</si>
  <si>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</si>
  <si>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</si>
  <si>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</si>
  <si>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</si>
  <si>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</si>
  <si>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</si>
  <si>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</si>
  <si>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</si>
  <si>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</si>
  <si>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</si>
  <si>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</si>
  <si>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</si>
  <si>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</si>
  <si>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</si>
  <si>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</si>
  <si>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</si>
  <si>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</si>
  <si>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</si>
  <si>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</si>
  <si>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</si>
  <si>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</si>
  <si>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</si>
  <si>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</si>
  <si>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</si>
  <si>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</si>
  <si>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</si>
  <si>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</si>
  <si>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</si>
  <si>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</si>
  <si>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</si>
  <si>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</si>
  <si>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</si>
  <si>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</si>
  <si>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</si>
  <si>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</si>
  <si>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</si>
  <si>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</si>
  <si>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</si>
  <si>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</si>
  <si>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</si>
  <si>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</si>
  <si>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</si>
  <si>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</si>
  <si>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</si>
  <si>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</si>
  <si>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</si>
  <si>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</si>
  <si>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</si>
  <si>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</si>
  <si>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</si>
  <si>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</si>
  <si>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</si>
  <si>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</si>
  <si>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</si>
  <si>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</si>
  <si>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</si>
  <si>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</si>
  <si>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</si>
  <si>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</si>
  <si>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</si>
  <si>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</si>
  <si>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</si>
  <si>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</si>
  <si>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</si>
  <si>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</si>
  <si>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</si>
  <si>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</si>
  <si>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</si>
  <si>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</si>
  <si>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</si>
  <si>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</si>
  <si>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</si>
  <si>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</si>
  <si>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</si>
  <si>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</si>
  <si>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</si>
  <si>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</si>
  <si>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</si>
  <si>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</si>
  <si>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</si>
  <si>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</si>
  <si>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</si>
  <si>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</si>
  <si>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</si>
  <si>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</si>
  <si>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</si>
  <si>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</si>
  <si>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</si>
  <si>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</si>
  <si>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</si>
  <si>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</si>
  <si>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</si>
  <si>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</si>
  <si>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</si>
  <si>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</si>
  <si>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</si>
  <si>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</si>
  <si>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</si>
  <si>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</si>
  <si>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</si>
  <si>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</si>
  <si>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</si>
  <si>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</si>
  <si>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</si>
  <si>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</si>
  <si>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</si>
  <si>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</si>
  <si>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</si>
  <si>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</si>
  <si>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</si>
  <si>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</si>
  <si>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</si>
  <si>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</si>
  <si>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</si>
  <si>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</si>
  <si>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</si>
  <si>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</si>
  <si>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</si>
  <si>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</si>
  <si>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</si>
  <si>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</si>
  <si>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</si>
  <si>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</si>
  <si>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</si>
  <si>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</si>
  <si>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</si>
  <si>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</si>
  <si>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</si>
  <si>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</si>
  <si>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</si>
  <si>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</si>
  <si>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</si>
  <si>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</si>
  <si>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</si>
  <si>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</si>
  <si>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</si>
  <si>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</si>
  <si>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</si>
  <si>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</si>
  <si>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</si>
  <si>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</si>
  <si>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</si>
  <si>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</si>
  <si>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</si>
  <si>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</si>
  <si>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</si>
  <si>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</si>
  <si>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</si>
  <si>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</si>
  <si>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</si>
  <si>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</si>
  <si>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</si>
  <si>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</si>
  <si>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</si>
  <si>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</si>
  <si>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</si>
  <si>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</si>
  <si>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</si>
  <si>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</si>
  <si>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</si>
  <si>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</si>
  <si>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</si>
  <si>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</si>
  <si>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</si>
  <si>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</si>
  <si>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</si>
  <si>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</si>
  <si>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</si>
  <si>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</si>
  <si>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</si>
  <si>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</si>
  <si>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</si>
  <si>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</si>
  <si>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</si>
  <si>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</si>
  <si>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</si>
  <si>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</si>
  <si>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</si>
  <si>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</si>
  <si>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</si>
  <si>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</si>
  <si>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</si>
  <si>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</si>
  <si>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</si>
  <si>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</si>
  <si>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</si>
  <si>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</si>
  <si>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</si>
  <si>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</si>
  <si>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</si>
  <si>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</si>
  <si>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</si>
  <si>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</si>
  <si>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</si>
  <si>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</si>
  <si>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</si>
  <si>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</si>
  <si>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</si>
  <si>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</si>
  <si>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</si>
  <si>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</si>
  <si>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</si>
  <si>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</si>
  <si>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</si>
  <si>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</si>
  <si>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</si>
  <si>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</si>
  <si>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</si>
  <si>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</si>
  <si>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</si>
  <si>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</si>
  <si>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</si>
  <si>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</si>
  <si>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</si>
  <si>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</si>
  <si>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</si>
  <si>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</si>
  <si>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</si>
  <si>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</si>
  <si>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</si>
  <si>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</si>
  <si>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</si>
  <si>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</si>
  <si>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</si>
  <si>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</si>
  <si>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</si>
  <si>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</si>
  <si>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</si>
  <si>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</si>
  <si>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</si>
  <si>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</si>
  <si>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</si>
  <si>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</si>
  <si>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</si>
  <si>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</si>
  <si>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</si>
  <si>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</si>
  <si>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</si>
  <si>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</si>
  <si>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</si>
  <si>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</si>
  <si>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</si>
  <si>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</si>
  <si>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</si>
  <si>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</si>
  <si>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</si>
  <si>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</si>
  <si>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</si>
  <si>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</si>
  <si>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</si>
  <si>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</si>
  <si>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</si>
  <si>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</si>
  <si>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</si>
  <si>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</si>
  <si>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</si>
  <si>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</si>
  <si>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</si>
  <si>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</si>
  <si>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</si>
  <si>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</si>
  <si>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</si>
  <si>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</si>
  <si>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</si>
  <si>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</si>
  <si>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</si>
  <si>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</si>
  <si>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</si>
  <si>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</si>
  <si>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</si>
  <si>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</si>
  <si>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</si>
  <si>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</si>
  <si>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</si>
  <si>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</si>
  <si>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</si>
  <si>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</si>
  <si>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</si>
  <si>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</si>
  <si>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</si>
  <si>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</si>
  <si>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</si>
  <si>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</si>
  <si>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</si>
  <si>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</si>
  <si>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</si>
  <si>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</si>
  <si>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</si>
  <si>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</si>
  <si>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</si>
  <si>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</si>
  <si>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</si>
  <si>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</si>
  <si>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</si>
  <si>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</si>
  <si>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</si>
  <si>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</si>
  <si>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</si>
  <si>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</si>
  <si>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</si>
  <si>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</si>
  <si>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</si>
  <si>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</si>
  <si>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</si>
  <si>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</si>
  <si>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</si>
  <si>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</si>
  <si>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</si>
  <si>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</si>
  <si>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</si>
  <si>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</si>
  <si>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</si>
  <si>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</si>
  <si>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</si>
  <si>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</si>
  <si>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</si>
  <si>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</si>
  <si>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</si>
  <si>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</si>
  <si>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</si>
  <si>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</si>
  <si>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</si>
  <si>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</si>
  <si>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</si>
  <si>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</si>
  <si>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</si>
  <si>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</si>
  <si>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</si>
  <si>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</si>
  <si>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</si>
  <si>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</si>
  <si>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</si>
  <si>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</si>
  <si>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</si>
  <si>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</si>
  <si>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</si>
  <si>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</si>
  <si>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</si>
  <si>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</si>
  <si>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</si>
  <si>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</si>
  <si>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</si>
  <si>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</si>
  <si>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</si>
  <si>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</si>
  <si>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</si>
  <si>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</si>
  <si>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</si>
  <si>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</si>
  <si>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</si>
  <si>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</si>
  <si>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</si>
  <si>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</si>
  <si>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</si>
  <si>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</si>
  <si>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</si>
  <si>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</si>
  <si>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</si>
  <si>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</si>
  <si>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</si>
  <si>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</si>
  <si>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</si>
  <si>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</si>
  <si>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</si>
  <si>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</si>
  <si>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</si>
  <si>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</si>
  <si>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</si>
  <si>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</si>
  <si>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</si>
  <si>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</si>
  <si>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</si>
  <si>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</si>
  <si>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</si>
  <si>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</si>
  <si>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</si>
  <si>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</si>
  <si>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</si>
  <si>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</si>
  <si>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</si>
  <si>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</si>
  <si>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</si>
  <si>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</si>
  <si>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</si>
  <si>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</si>
  <si>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</si>
  <si>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</si>
  <si>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</si>
  <si>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</si>
  <si>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</si>
  <si>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</si>
  <si>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</si>
  <si>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</si>
  <si>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</si>
  <si>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</si>
  <si>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</si>
  <si>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</si>
  <si>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</si>
  <si>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</si>
  <si>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</si>
  <si>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</si>
  <si>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</si>
  <si>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</si>
  <si>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</si>
  <si>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</si>
  <si>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</si>
  <si>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</si>
  <si>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</si>
  <si>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</si>
  <si>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</si>
  <si>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</si>
  <si>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</si>
  <si>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</si>
  <si>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</si>
  <si>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</si>
  <si>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</si>
  <si>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</si>
  <si>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</si>
  <si>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</si>
  <si>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</si>
  <si>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</si>
  <si>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</si>
  <si>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</si>
  <si>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</si>
  <si>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</si>
  <si>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</si>
  <si>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</si>
  <si>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</si>
  <si>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</si>
  <si>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</si>
  <si>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</si>
  <si>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</si>
  <si>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</si>
  <si>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</si>
  <si>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</si>
  <si>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</si>
  <si>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</si>
  <si>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</si>
  <si>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</si>
  <si>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</si>
  <si>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</si>
  <si>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</si>
  <si>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</si>
  <si>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</si>
  <si>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</si>
  <si>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</si>
  <si>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</si>
  <si>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</si>
  <si>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</si>
  <si>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</si>
  <si>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</si>
  <si>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</si>
  <si>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</si>
  <si>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</si>
  <si>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</si>
  <si>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</si>
  <si>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</si>
  <si>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</si>
  <si>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</si>
  <si>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</si>
  <si>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</si>
  <si>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</si>
  <si>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</si>
  <si>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</si>
  <si>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</si>
  <si>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</si>
  <si>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</si>
  <si>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</si>
  <si>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</si>
  <si>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</si>
  <si>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</si>
  <si>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</si>
  <si>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</si>
  <si>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</si>
  <si>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</si>
  <si>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</si>
  <si>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</si>
  <si>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</si>
  <si>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</si>
  <si>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</si>
  <si>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</si>
  <si>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</si>
  <si>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</si>
  <si>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</si>
  <si>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</si>
  <si>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</si>
  <si>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</si>
  <si>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</si>
  <si>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</si>
  <si>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</si>
  <si>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</si>
  <si>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</si>
  <si>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</si>
  <si>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</si>
  <si>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</si>
  <si>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</si>
  <si>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</si>
  <si>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</si>
  <si>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</si>
  <si>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</si>
  <si>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</si>
  <si>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</si>
  <si>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</si>
  <si>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</si>
  <si>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</si>
  <si>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</si>
  <si>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</si>
  <si>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</si>
  <si>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</si>
  <si>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</si>
  <si>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</si>
  <si>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</si>
  <si>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</si>
  <si>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</si>
  <si>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</si>
  <si>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</si>
  <si>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</si>
  <si>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</si>
  <si>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</si>
  <si>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</si>
  <si>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</si>
  <si>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</si>
  <si>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</si>
  <si>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</si>
  <si>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</si>
  <si>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</si>
  <si>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</si>
  <si>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</si>
  <si>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</si>
  <si>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</si>
  <si>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</si>
  <si>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</si>
  <si>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</si>
  <si>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</si>
  <si>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</si>
  <si>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</si>
  <si>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</si>
  <si>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</si>
  <si>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</si>
  <si>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</si>
  <si>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</si>
  <si>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</si>
  <si>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</si>
  <si>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</si>
  <si>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</si>
  <si>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</si>
  <si>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</si>
  <si>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</si>
  <si>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</si>
  <si>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</si>
  <si>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</si>
  <si>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</si>
  <si>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</si>
  <si>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</si>
  <si>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</si>
  <si>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</si>
  <si>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</si>
  <si>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</si>
  <si>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</si>
  <si>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</si>
  <si>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</si>
  <si>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</si>
  <si>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</si>
  <si>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</si>
  <si>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</si>
  <si>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</si>
  <si>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</si>
  <si>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</si>
  <si>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</si>
  <si>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</si>
  <si>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</si>
  <si>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</si>
  <si>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</si>
  <si>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</si>
  <si>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</si>
  <si>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</si>
  <si>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</si>
  <si>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</si>
  <si>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</si>
  <si>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</si>
  <si>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</si>
  <si>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</si>
  <si>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</si>
  <si>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</si>
  <si>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</si>
  <si>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</si>
  <si>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</si>
  <si>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</si>
  <si>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</si>
  <si>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</si>
  <si>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</si>
  <si>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</si>
  <si>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</si>
  <si>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</si>
  <si>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</si>
  <si>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</si>
  <si>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</si>
  <si>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</si>
  <si>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</si>
  <si>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</si>
  <si>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</si>
  <si>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</si>
  <si>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</si>
  <si>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</si>
  <si>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</si>
  <si>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</si>
  <si>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</si>
  <si>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</si>
  <si>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</si>
  <si>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</si>
  <si>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</si>
  <si>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</si>
  <si>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</si>
  <si>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</si>
  <si>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</si>
  <si>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</si>
  <si>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</si>
  <si>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</si>
  <si>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</si>
  <si>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</si>
  <si>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</si>
  <si>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</si>
  <si>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</si>
  <si>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</si>
  <si>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</si>
  <si>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</si>
  <si>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</si>
  <si>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</si>
  <si>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</si>
  <si>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</si>
  <si>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</si>
  <si>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</si>
  <si>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</si>
  <si>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</si>
  <si>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</si>
  <si>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</si>
  <si>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</si>
  <si>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</si>
  <si>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</si>
  <si>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</si>
  <si>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</si>
  <si>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</si>
  <si>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</si>
  <si>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</si>
  <si>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</si>
  <si>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</si>
  <si>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</si>
  <si>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</si>
  <si>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</si>
  <si>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</si>
  <si>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</si>
  <si>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</si>
  <si>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</si>
  <si>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</si>
  <si>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</si>
  <si>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</si>
  <si>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</si>
  <si>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</si>
  <si>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</si>
  <si>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</si>
  <si>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</si>
  <si>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</si>
  <si>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</si>
  <si>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</si>
  <si>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</si>
  <si>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</si>
  <si>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</si>
  <si>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</si>
  <si>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</si>
  <si>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</si>
  <si>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</si>
  <si>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</si>
  <si>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</si>
  <si>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</si>
  <si>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</si>
  <si>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</si>
  <si>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</si>
  <si>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</si>
  <si>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</si>
  <si>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</si>
  <si>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</si>
  <si>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</si>
  <si>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</si>
  <si>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</si>
  <si>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</si>
  <si>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</si>
  <si>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</si>
  <si>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</si>
  <si>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</si>
  <si>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</si>
  <si>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</si>
  <si>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</si>
  <si>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</si>
  <si>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</si>
  <si>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</si>
  <si>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</si>
  <si>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</si>
  <si>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</si>
  <si>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</si>
  <si>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</si>
  <si>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</si>
  <si>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</si>
  <si>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</si>
  <si>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</si>
  <si>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</si>
  <si>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</si>
  <si>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</si>
  <si>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</si>
  <si>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</si>
  <si>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</si>
  <si>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</si>
  <si>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</si>
  <si>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</si>
  <si>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</si>
  <si>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</si>
  <si>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</si>
  <si>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</si>
  <si>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</si>
  <si>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</si>
  <si>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</si>
  <si>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</si>
  <si>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</si>
  <si>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</si>
  <si>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</si>
  <si>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</si>
  <si>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</si>
  <si>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</si>
  <si>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</si>
  <si>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</si>
  <si>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</si>
  <si>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</si>
  <si>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</si>
  <si>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</si>
  <si>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</si>
  <si>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</si>
  <si>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</si>
  <si>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</si>
  <si>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</si>
  <si>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</si>
  <si>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</si>
  <si>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</si>
  <si>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</si>
  <si>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</si>
  <si>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</si>
  <si>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</si>
  <si>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</si>
  <si>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</si>
  <si>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</si>
  <si>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</si>
  <si>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</si>
  <si>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</si>
  <si>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</si>
  <si>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</si>
  <si>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</si>
  <si>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</si>
  <si>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</si>
  <si>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</si>
  <si>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</si>
  <si>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</si>
  <si>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</si>
  <si>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</si>
  <si>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</si>
  <si>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</si>
  <si>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</si>
  <si>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</si>
  <si>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</si>
  <si>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</si>
  <si>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</si>
  <si>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</si>
  <si>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</si>
  <si>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</si>
  <si>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</si>
  <si>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</si>
  <si>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</si>
  <si>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</si>
  <si>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</si>
  <si>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</si>
  <si>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</si>
  <si>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</si>
  <si>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</si>
  <si>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</si>
  <si>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</si>
  <si>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</si>
  <si>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</si>
  <si>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</si>
  <si>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</si>
  <si>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</si>
  <si>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</si>
  <si>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</si>
  <si>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</si>
  <si>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</si>
  <si>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</si>
  <si>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</si>
  <si>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</si>
  <si>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</si>
  <si>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</si>
  <si>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</si>
  <si>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</si>
  <si>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</si>
  <si>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</si>
  <si>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</si>
  <si>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</si>
  <si>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</si>
  <si>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</si>
  <si>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</si>
  <si>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</si>
  <si>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</si>
  <si>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</si>
  <si>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</si>
  <si>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</si>
  <si>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</si>
  <si>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</si>
  <si>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</si>
  <si>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</si>
  <si>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</si>
  <si>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</si>
  <si>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</si>
  <si>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</si>
  <si>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</si>
  <si>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</si>
  <si>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</si>
  <si>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</si>
  <si>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</si>
  <si>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</si>
  <si>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</si>
  <si>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</si>
  <si>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</si>
  <si>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</si>
  <si>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</si>
  <si>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</si>
  <si>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</si>
  <si>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</si>
  <si>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</si>
  <si>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</si>
  <si>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</si>
  <si>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</si>
  <si>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</si>
  <si>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</si>
  <si>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</si>
  <si>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</si>
  <si>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</si>
  <si>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</si>
  <si>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</si>
  <si>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</si>
  <si>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</si>
  <si>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</si>
  <si>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</si>
  <si>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</si>
  <si>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</si>
  <si>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</si>
  <si>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</si>
  <si>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</si>
  <si>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</si>
  <si>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</si>
  <si>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</si>
  <si>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</si>
  <si>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</si>
  <si>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</si>
  <si>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</si>
  <si>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</si>
  <si>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</si>
  <si>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</si>
  <si>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</si>
  <si>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</si>
  <si>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</si>
  <si>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</si>
  <si>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</si>
  <si>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</si>
  <si>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</si>
  <si>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</si>
  <si>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</si>
  <si>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</si>
  <si>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</si>
  <si>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</si>
  <si>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</si>
  <si>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</si>
  <si>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</si>
  <si>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</si>
  <si>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</si>
  <si>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</si>
  <si>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</si>
  <si>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</si>
  <si>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</si>
  <si>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</si>
  <si>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</si>
  <si>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</si>
  <si>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</si>
  <si>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</si>
  <si>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</si>
  <si>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</si>
  <si>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</si>
  <si>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</si>
  <si>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</si>
  <si>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</si>
  <si>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</si>
  <si>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</si>
  <si>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</si>
  <si>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</si>
  <si>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</si>
  <si>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</si>
  <si>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</si>
  <si>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</si>
  <si>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</si>
  <si>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</si>
  <si>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</si>
  <si>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</si>
  <si>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</si>
  <si>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</si>
  <si>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</si>
  <si>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</si>
  <si>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</si>
  <si>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</si>
  <si>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</si>
  <si>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</si>
  <si>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</si>
  <si>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</si>
  <si>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</si>
  <si>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</si>
  <si>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</si>
  <si>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</si>
  <si>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</si>
  <si>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</si>
  <si>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</si>
  <si>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</si>
  <si>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</si>
  <si>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</si>
  <si>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</si>
  <si>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</si>
  <si>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</si>
  <si>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</si>
  <si>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</si>
  <si>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</si>
  <si>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</si>
  <si>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</si>
  <si>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</si>
  <si>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</si>
  <si>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</si>
  <si>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</si>
  <si>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</si>
  <si>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</si>
  <si>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</si>
  <si>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</si>
  <si>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</si>
  <si>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</si>
  <si>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</si>
  <si>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</si>
  <si>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</si>
  <si>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</si>
  <si>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</si>
  <si>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</si>
  <si>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</si>
  <si>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</si>
  <si>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</si>
  <si>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</si>
  <si>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</si>
  <si>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</si>
  <si>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</si>
  <si>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</si>
  <si>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</si>
  <si>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</si>
  <si>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</si>
  <si>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</si>
  <si>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</si>
  <si>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</si>
  <si>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</si>
  <si>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</si>
  <si>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</si>
  <si>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</si>
  <si>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</si>
  <si>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</si>
  <si>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</si>
  <si>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</si>
  <si>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</si>
  <si>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</si>
  <si>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</si>
  <si>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</si>
  <si>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</si>
  <si>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</si>
  <si>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</si>
  <si>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</si>
  <si>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</si>
  <si>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</si>
  <si>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</si>
  <si>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</si>
  <si>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</si>
  <si>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</si>
  <si>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</si>
  <si>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</si>
  <si>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</si>
  <si>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</si>
  <si>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</si>
  <si>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</si>
  <si>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</si>
  <si>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</si>
  <si>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</si>
  <si>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</si>
  <si>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</si>
  <si>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</si>
  <si>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</si>
  <si>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</si>
  <si>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</si>
  <si>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</si>
  <si>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</si>
  <si>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</si>
  <si>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</si>
  <si>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</si>
  <si>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</si>
  <si>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</si>
  <si>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</si>
  <si>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</si>
  <si>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</si>
  <si>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</si>
  <si>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</si>
  <si>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</si>
  <si>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</si>
  <si>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</si>
  <si>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</si>
  <si>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</si>
  <si>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</si>
  <si>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</si>
  <si>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</si>
  <si>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</si>
  <si>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</si>
  <si>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</si>
  <si>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</si>
  <si>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</si>
  <si>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</si>
  <si>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</si>
  <si>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</si>
  <si>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</si>
  <si>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</si>
  <si>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</si>
  <si>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</si>
  <si>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</si>
  <si>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</si>
  <si>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</si>
  <si>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</si>
  <si>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</si>
  <si>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</si>
  <si>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</si>
  <si>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</si>
  <si>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</si>
  <si>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</si>
  <si>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</si>
  <si>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</si>
  <si>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</si>
  <si>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</si>
  <si>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</si>
  <si>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</si>
  <si>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</si>
  <si>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</si>
  <si>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</si>
  <si>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</si>
  <si>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</si>
  <si>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</si>
  <si>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</si>
  <si>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</si>
  <si>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</si>
  <si>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</si>
  <si>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</si>
  <si>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</si>
  <si>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</si>
  <si>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</si>
  <si>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</si>
  <si>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</si>
  <si>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</si>
  <si>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</si>
  <si>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</si>
  <si>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</si>
  <si>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</si>
  <si>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</si>
  <si>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</si>
  <si>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</si>
  <si>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</si>
  <si>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</si>
  <si>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</si>
  <si>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</si>
  <si>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</si>
  <si>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</si>
  <si>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</si>
  <si>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</si>
  <si>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</si>
  <si>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</si>
  <si>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</si>
  <si>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</si>
  <si>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</si>
  <si>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</si>
  <si>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</si>
  <si>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</si>
  <si>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</si>
  <si>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</si>
  <si>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</si>
  <si>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</si>
  <si>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</si>
  <si>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</si>
  <si>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</si>
  <si>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</si>
  <si>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</si>
  <si>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</si>
  <si>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</si>
  <si>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</si>
  <si>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</si>
  <si>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</si>
  <si>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</si>
  <si>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</si>
  <si>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</si>
  <si>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</si>
  <si>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</si>
  <si>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</si>
  <si>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</si>
  <si>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</si>
  <si>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</si>
  <si>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</si>
  <si>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</si>
  <si>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</si>
  <si>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</si>
  <si>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</si>
  <si>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</si>
  <si>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</si>
  <si>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</si>
  <si>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</si>
  <si>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</si>
  <si>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</si>
  <si>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</si>
  <si>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</si>
  <si>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</si>
  <si>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</si>
  <si>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</si>
  <si>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</si>
  <si>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</si>
  <si>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</si>
  <si>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</si>
  <si>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</si>
  <si>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</si>
  <si>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</si>
  <si>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</si>
  <si>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</si>
  <si>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</si>
  <si>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</si>
  <si>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</si>
  <si>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</si>
  <si>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</si>
  <si>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</si>
  <si>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</si>
  <si>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</si>
  <si>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</si>
  <si>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</si>
  <si>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</si>
  <si>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</si>
  <si>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</si>
  <si>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</si>
  <si>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</si>
  <si>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</si>
  <si>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</si>
  <si>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</si>
  <si>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</si>
  <si>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</si>
  <si>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</si>
  <si>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</si>
  <si>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</si>
  <si>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</si>
  <si>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</si>
  <si>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</si>
  <si>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</si>
  <si>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</si>
  <si>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</si>
  <si>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</si>
  <si>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</si>
  <si>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</si>
  <si>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</si>
  <si>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</si>
  <si>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</si>
  <si>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</si>
  <si>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</si>
  <si>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</si>
  <si>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</si>
  <si>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</si>
  <si>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</si>
  <si>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</si>
  <si>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</si>
  <si>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</si>
  <si>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</si>
  <si>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</si>
  <si>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</si>
  <si>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</si>
  <si>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</si>
  <si>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</si>
  <si>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</si>
  <si>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</si>
  <si>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</si>
  <si>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</si>
  <si>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</si>
  <si>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</si>
  <si>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</si>
  <si>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</si>
  <si>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</si>
  <si>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</si>
  <si>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</si>
  <si>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</si>
  <si>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</si>
  <si>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</si>
  <si>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</si>
  <si>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</si>
  <si>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</si>
  <si>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</si>
  <si>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</si>
  <si>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</si>
  <si>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</si>
  <si>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</si>
  <si>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</si>
  <si>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</si>
  <si>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</si>
  <si>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</si>
  <si>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</si>
  <si>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</si>
  <si>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</si>
  <si>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</si>
  <si>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</si>
  <si>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</si>
  <si>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</si>
  <si>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</si>
  <si>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</si>
  <si>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</si>
  <si>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</si>
  <si>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</si>
  <si>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</si>
  <si>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</si>
  <si>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</si>
  <si>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</si>
  <si>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</si>
  <si>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</si>
  <si>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</si>
  <si>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</si>
  <si>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</si>
  <si>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</si>
  <si>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</si>
  <si>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</si>
  <si>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</si>
  <si>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</si>
  <si>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</si>
  <si>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</si>
  <si>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</si>
  <si>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</si>
  <si>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</si>
  <si>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</si>
  <si>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</si>
  <si>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</si>
  <si>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</si>
  <si>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</si>
  <si>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</si>
  <si>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</si>
  <si>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</si>
  <si>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</si>
  <si>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</si>
  <si>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</si>
  <si>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</si>
  <si>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</si>
  <si>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</si>
  <si>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</si>
  <si>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</si>
  <si>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</si>
  <si>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</si>
  <si>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</si>
  <si>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</si>
  <si>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</si>
  <si>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</si>
  <si>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</si>
  <si>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</si>
  <si>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</si>
  <si>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</si>
  <si>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</si>
  <si>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</si>
  <si>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</si>
  <si>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</si>
  <si>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</si>
  <si>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</si>
  <si>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</si>
  <si>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</si>
  <si>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</si>
  <si>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</si>
  <si>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</si>
  <si>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</si>
  <si>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</si>
  <si>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</si>
  <si>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</si>
  <si>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</si>
  <si>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</si>
  <si>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</si>
  <si>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</si>
  <si>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</si>
  <si>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</si>
  <si>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</si>
  <si>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</si>
  <si>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</si>
  <si>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</si>
  <si>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</si>
  <si>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</si>
  <si>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</si>
  <si>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</si>
  <si>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</si>
  <si>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</si>
  <si>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</si>
  <si>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</si>
  <si>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</si>
  <si>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</si>
  <si>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</si>
  <si>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</si>
  <si>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</si>
  <si>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</si>
  <si>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</si>
  <si>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</si>
  <si>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</si>
  <si>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</si>
  <si>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</si>
  <si>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</si>
  <si>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</si>
  <si>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</si>
  <si>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</si>
  <si>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</si>
  <si>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</si>
  <si>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</si>
  <si>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</si>
  <si>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</si>
  <si>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</si>
  <si>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</si>
  <si>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</si>
  <si>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</si>
  <si>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</si>
  <si>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</si>
  <si>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</si>
  <si>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</si>
  <si>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</si>
  <si>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</si>
  <si>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</si>
  <si>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</si>
  <si>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</si>
  <si>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</si>
  <si>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</si>
  <si>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</si>
  <si>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</si>
  <si>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</si>
  <si>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</si>
  <si>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</si>
  <si>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</si>
  <si>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</si>
  <si>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</si>
  <si>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</si>
  <si>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</si>
  <si>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</si>
  <si>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</si>
  <si>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</si>
  <si>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</si>
  <si>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</si>
  <si>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</si>
  <si>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</si>
  <si>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</si>
  <si>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</si>
  <si>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</si>
  <si>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</si>
  <si>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</si>
  <si>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</si>
  <si>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</si>
  <si>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</si>
  <si>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</si>
  <si>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</si>
  <si>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</si>
  <si>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</si>
  <si>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</si>
  <si>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</si>
  <si>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</si>
  <si>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</si>
  <si>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</si>
  <si>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</si>
  <si>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</si>
  <si>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</si>
  <si>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</si>
  <si>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</si>
  <si>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</si>
  <si>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</si>
  <si>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</si>
  <si>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</si>
  <si>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</si>
  <si>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</si>
  <si>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</si>
  <si>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</si>
  <si>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</si>
  <si>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</si>
  <si>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</si>
  <si>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</si>
  <si>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</si>
  <si>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</si>
  <si>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</si>
  <si>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</si>
  <si>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</si>
  <si>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</si>
  <si>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</si>
  <si>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</si>
  <si>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</si>
  <si>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</si>
  <si>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</si>
  <si>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</si>
  <si>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</si>
  <si>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</si>
  <si>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</si>
  <si>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</si>
  <si>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</si>
  <si>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</si>
  <si>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</si>
  <si>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</si>
  <si>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</si>
  <si>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</si>
  <si>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</si>
  <si>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</si>
  <si>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</si>
  <si>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</si>
  <si>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</si>
  <si>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</si>
  <si>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</si>
  <si>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</si>
  <si>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</si>
  <si>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</si>
  <si>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</si>
  <si>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</si>
  <si>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</si>
  <si>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</si>
  <si>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</si>
  <si>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</si>
  <si>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</si>
  <si>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</si>
  <si>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</si>
  <si>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</si>
  <si>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</si>
  <si>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</si>
  <si>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</si>
  <si>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</si>
  <si>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</si>
  <si>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</si>
  <si>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</si>
  <si>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</si>
  <si>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</si>
  <si>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</si>
  <si>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</si>
  <si>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</si>
  <si>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</si>
  <si>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</si>
  <si>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</si>
  <si>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</si>
  <si>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</si>
  <si>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</si>
  <si>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</si>
  <si>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</si>
  <si>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</si>
  <si>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</si>
  <si>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</si>
  <si>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</si>
  <si>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</si>
  <si>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</si>
  <si>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</si>
  <si>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</si>
  <si>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</si>
  <si>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</si>
  <si>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</si>
  <si>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</si>
  <si>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</si>
  <si>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</si>
  <si>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</si>
  <si>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</si>
  <si>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</si>
  <si>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</si>
  <si>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</si>
  <si>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</si>
  <si>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</si>
  <si>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</si>
  <si>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</si>
  <si>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</si>
  <si>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</si>
  <si>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</si>
  <si>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</si>
  <si>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</si>
  <si>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</si>
  <si>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</si>
  <si>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</si>
  <si>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</si>
  <si>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</si>
  <si>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</si>
  <si>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</si>
  <si>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</si>
  <si>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</si>
  <si>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</si>
  <si>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</si>
  <si>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</si>
  <si>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</si>
  <si>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</si>
  <si>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</si>
  <si>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</si>
  <si>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</si>
  <si>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</si>
  <si>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</si>
  <si>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</si>
  <si>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</si>
  <si>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</si>
  <si>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</si>
  <si>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</si>
  <si>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</si>
  <si>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</si>
  <si>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</si>
  <si>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</si>
  <si>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</si>
  <si>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</si>
  <si>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</si>
  <si>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</si>
  <si>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</si>
  <si>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</si>
  <si>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</si>
  <si>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</si>
  <si>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</si>
  <si>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</si>
  <si>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</si>
  <si>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</si>
  <si>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</si>
  <si>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</si>
  <si>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</si>
  <si>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</si>
  <si>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</si>
  <si>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</si>
  <si>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</si>
  <si>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</si>
  <si>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</si>
  <si>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</si>
  <si>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</si>
  <si>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</si>
  <si>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</si>
  <si>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</si>
  <si>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</si>
  <si>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</si>
  <si>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</si>
  <si>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</si>
  <si>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</si>
  <si>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</si>
  <si>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</si>
  <si>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</si>
  <si>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</si>
  <si>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</si>
  <si>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</si>
  <si>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</si>
  <si>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</si>
  <si>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</si>
  <si>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</si>
  <si>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</si>
  <si>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</si>
  <si>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</si>
  <si>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</si>
  <si>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</si>
  <si>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</si>
  <si>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</si>
  <si>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</si>
  <si>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</si>
  <si>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</si>
  <si>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</si>
  <si>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</si>
  <si>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</si>
  <si>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</si>
  <si>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</si>
  <si>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</si>
  <si>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</si>
  <si>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</si>
  <si>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</si>
  <si>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</si>
  <si>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</si>
  <si>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</si>
  <si>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</si>
  <si>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</si>
  <si>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</si>
  <si>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</si>
  <si>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</si>
  <si>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</si>
  <si>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</si>
  <si>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</si>
  <si>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</si>
  <si>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</si>
  <si>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</si>
  <si>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</si>
  <si>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</si>
  <si>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</si>
  <si>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</si>
  <si>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</si>
  <si>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</si>
  <si>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</si>
  <si>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</si>
  <si>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</si>
  <si>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</si>
  <si>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</si>
  <si>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</si>
  <si>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</si>
  <si>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</si>
  <si>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</si>
  <si>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</si>
  <si>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</si>
  <si>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</si>
  <si>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</si>
  <si>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</si>
  <si>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</si>
  <si>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</si>
  <si>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</si>
  <si>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</si>
  <si>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</si>
  <si>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</si>
  <si>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</si>
  <si>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</si>
  <si>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</si>
  <si>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</si>
  <si>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</si>
  <si>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</si>
  <si>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</si>
  <si>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</si>
  <si>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</si>
  <si>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</si>
  <si>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</si>
  <si>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</si>
  <si>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</si>
  <si>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</si>
  <si>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</si>
  <si>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</si>
  <si>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</si>
  <si>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</si>
  <si>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</si>
  <si>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</si>
  <si>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</si>
  <si>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</si>
  <si>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</si>
  <si>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</si>
  <si>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</si>
  <si>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</si>
  <si>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</si>
  <si>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</si>
  <si>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</si>
  <si>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</si>
  <si>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</si>
  <si>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</si>
  <si>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</si>
  <si>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</si>
  <si>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</si>
  <si>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</si>
  <si>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</si>
  <si>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</si>
  <si>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</si>
  <si>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</si>
  <si>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</si>
  <si>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</si>
  <si>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</si>
  <si>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</si>
  <si>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</si>
  <si>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</si>
  <si>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</si>
  <si>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</si>
  <si>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</si>
  <si>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</si>
  <si>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</si>
  <si>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</si>
  <si>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</si>
  <si>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</si>
  <si>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</si>
  <si>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</si>
  <si>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</si>
  <si>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</si>
  <si>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</si>
  <si>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</si>
  <si>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</si>
  <si>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</si>
  <si>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</si>
  <si>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</si>
  <si>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</si>
  <si>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</si>
  <si>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</si>
  <si>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</si>
  <si>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</si>
  <si>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</si>
  <si>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</si>
  <si>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</si>
  <si>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</si>
  <si>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</si>
  <si>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</si>
  <si>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</si>
  <si>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</si>
  <si>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</si>
  <si>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</si>
  <si>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</si>
  <si>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</si>
  <si>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</si>
  <si>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</si>
  <si>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</si>
  <si>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</si>
  <si>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</si>
  <si>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</si>
  <si>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</si>
  <si>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</si>
  <si>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</si>
  <si>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</si>
  <si>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</si>
  <si>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</si>
  <si>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</si>
  <si>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</si>
  <si>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</si>
  <si>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</si>
  <si>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</si>
  <si>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</si>
  <si>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</si>
  <si>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</si>
  <si>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</si>
  <si>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</si>
  <si>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</si>
  <si>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</si>
  <si>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</si>
  <si>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</si>
  <si>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</si>
  <si>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</si>
  <si>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</si>
  <si>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</si>
  <si>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</si>
  <si>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</si>
  <si>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</si>
  <si>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</si>
  <si>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</si>
  <si>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</si>
  <si>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</si>
  <si>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</si>
  <si>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</si>
  <si>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</si>
  <si>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</si>
  <si>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</si>
  <si>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</si>
  <si>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</si>
  <si>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</si>
  <si>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</si>
  <si>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</si>
  <si>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</si>
  <si>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</si>
  <si>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</si>
  <si>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</si>
  <si>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</si>
  <si>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</si>
  <si>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</si>
  <si>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</si>
  <si>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</si>
  <si>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</si>
  <si>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</si>
  <si>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</si>
  <si>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</si>
  <si>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</si>
  <si>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</si>
  <si>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</si>
  <si>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</si>
  <si>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</si>
  <si>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</si>
  <si>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</si>
  <si>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</si>
  <si>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</si>
  <si>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</si>
  <si>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</si>
  <si>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</si>
  <si>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</si>
  <si>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</si>
  <si>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</si>
  <si>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</si>
  <si>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</si>
  <si>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</si>
  <si>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</si>
  <si>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</si>
  <si>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</si>
  <si>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</si>
  <si>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</si>
  <si>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</si>
  <si>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</si>
  <si>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</si>
  <si>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</si>
  <si>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</si>
  <si>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</si>
  <si>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</si>
  <si>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</si>
  <si>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</si>
  <si>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</si>
  <si>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</si>
  <si>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</si>
  <si>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</si>
  <si>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</si>
  <si>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</si>
  <si>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</si>
  <si>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</si>
  <si>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</si>
  <si>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</si>
  <si>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</si>
  <si>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</si>
  <si>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</si>
  <si>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</si>
  <si>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</si>
  <si>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</si>
  <si>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</si>
  <si>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</si>
  <si>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</si>
  <si>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</si>
  <si>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</si>
  <si>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</si>
  <si>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</si>
  <si>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</si>
  <si>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</si>
  <si>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</si>
  <si>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</si>
  <si>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</si>
  <si>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</si>
  <si>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</si>
  <si>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</si>
  <si>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</si>
  <si>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</si>
  <si>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</si>
  <si>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</si>
  <si>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</si>
  <si>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</si>
  <si>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</si>
  <si>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</si>
  <si>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</si>
  <si>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</si>
  <si>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</si>
  <si>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</si>
  <si>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</si>
  <si>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</si>
  <si>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</si>
  <si>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</si>
  <si>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</si>
  <si>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</si>
  <si>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</si>
  <si>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</si>
  <si>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</si>
  <si>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</si>
  <si>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</si>
  <si>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</si>
  <si>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</si>
  <si>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</si>
  <si>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</si>
  <si>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</si>
  <si>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</si>
  <si>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</si>
  <si>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</si>
  <si>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</si>
  <si>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</si>
  <si>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</si>
  <si>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</si>
  <si>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</si>
  <si>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</si>
  <si>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</si>
  <si>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</si>
  <si>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</si>
  <si>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</si>
  <si>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</si>
  <si>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</si>
  <si>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</si>
  <si>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</si>
  <si>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</si>
  <si>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</si>
  <si>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</si>
  <si>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</si>
  <si>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</si>
  <si>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</si>
  <si>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</si>
  <si>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</si>
  <si>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</si>
  <si>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</si>
  <si>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</si>
  <si>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</si>
  <si>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</si>
  <si>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</si>
  <si>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</si>
  <si>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</si>
  <si>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</si>
  <si>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</si>
  <si>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</si>
  <si>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</si>
  <si>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</si>
  <si>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</si>
  <si>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</si>
  <si>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</si>
  <si>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</si>
  <si>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</si>
  <si>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</si>
  <si>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</si>
  <si>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</si>
  <si>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</si>
  <si>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</si>
  <si>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</si>
  <si>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</si>
  <si>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</si>
  <si>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</si>
  <si>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</si>
  <si>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</si>
  <si>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</si>
  <si>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</si>
  <si>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</si>
  <si>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</si>
  <si>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</si>
  <si>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</si>
  <si>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</si>
  <si>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</si>
  <si>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</si>
  <si>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</si>
  <si>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</si>
  <si>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</si>
  <si>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</si>
  <si>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</si>
  <si>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</si>
  <si>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</si>
  <si>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</si>
  <si>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</si>
  <si>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</si>
  <si>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</si>
  <si>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</si>
  <si>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</si>
  <si>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</si>
  <si>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</si>
  <si>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</si>
  <si>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</si>
  <si>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</si>
  <si>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</si>
  <si>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</si>
  <si>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</si>
  <si>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</si>
  <si>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</si>
  <si>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</si>
  <si>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</si>
  <si>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</si>
  <si>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</si>
  <si>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</si>
  <si>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</si>
  <si>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</si>
  <si>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</si>
  <si>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</si>
  <si>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</si>
  <si>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</si>
  <si>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</si>
  <si>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</si>
  <si>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</si>
  <si>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</si>
  <si>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</si>
  <si>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</si>
  <si>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</si>
  <si>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</si>
  <si>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</si>
  <si>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</si>
  <si>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</si>
  <si>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</si>
  <si>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</si>
  <si>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</si>
  <si>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</si>
  <si>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</si>
  <si>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</si>
  <si>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</si>
  <si>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</si>
  <si>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</si>
  <si>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</si>
  <si>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</si>
  <si>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</si>
  <si>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</si>
  <si>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</si>
  <si>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</si>
  <si>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</si>
  <si>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</si>
  <si>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</si>
  <si>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</si>
  <si>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</si>
  <si>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</si>
  <si>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</si>
  <si>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</si>
  <si>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</si>
  <si>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</si>
  <si>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</si>
  <si>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</si>
  <si>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</si>
  <si>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</si>
  <si>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</si>
  <si>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</si>
  <si>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</si>
  <si>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</si>
  <si>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</si>
  <si>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</si>
  <si>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</si>
  <si>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</si>
  <si>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</si>
  <si>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</si>
  <si>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</si>
  <si>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</si>
  <si>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</si>
  <si>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</si>
  <si>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</si>
  <si>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</si>
  <si>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</si>
  <si>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</si>
  <si>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</si>
  <si>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</si>
  <si>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</si>
  <si>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</si>
  <si>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</si>
  <si>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</si>
  <si>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</si>
  <si>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</si>
  <si>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</si>
  <si>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</si>
  <si>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</si>
  <si>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</si>
  <si>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</si>
  <si>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</si>
  <si>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</si>
  <si>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</si>
  <si>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</si>
  <si>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</si>
  <si>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</si>
  <si>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</si>
  <si>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</si>
  <si>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</si>
  <si>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</si>
  <si>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</si>
  <si>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</si>
  <si>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</si>
  <si>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</si>
  <si>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</si>
  <si>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</si>
  <si>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</si>
  <si>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</si>
  <si>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</si>
  <si>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</si>
  <si>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</si>
  <si>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</si>
  <si>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</si>
  <si>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</si>
  <si>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</si>
  <si>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</si>
  <si>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</si>
  <si>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</si>
  <si>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</si>
  <si>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</si>
  <si>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</si>
  <si>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</si>
  <si>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</si>
  <si>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</si>
  <si>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</si>
  <si>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</si>
  <si>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</si>
  <si>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</si>
  <si>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</si>
  <si>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</si>
  <si>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</si>
  <si>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</si>
  <si>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</si>
  <si>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</si>
  <si>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</si>
  <si>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</si>
  <si>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</si>
  <si>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</si>
  <si>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</si>
  <si>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</si>
  <si>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</si>
  <si>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</si>
  <si>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</si>
  <si>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</si>
  <si>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</si>
  <si>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</si>
  <si>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</si>
  <si>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</si>
  <si>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</si>
  <si>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</si>
  <si>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</si>
  <si>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</si>
  <si>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</si>
  <si>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</si>
  <si>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</si>
  <si>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</si>
  <si>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</si>
  <si>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</si>
  <si>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</si>
  <si>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</si>
  <si>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</si>
  <si>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</si>
  <si>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</si>
  <si>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</si>
  <si>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</si>
  <si>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</si>
  <si>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</si>
  <si>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</si>
  <si>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</si>
  <si>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</si>
  <si>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</si>
  <si>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</si>
  <si>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</si>
  <si>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</si>
  <si>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</si>
  <si>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</si>
  <si>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</si>
  <si>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</si>
  <si>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</si>
  <si>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</si>
  <si>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</si>
  <si>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</si>
  <si>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</si>
  <si>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</si>
  <si>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</si>
  <si>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</si>
  <si>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</si>
  <si>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</si>
  <si>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</si>
  <si>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</si>
  <si>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</si>
  <si>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</si>
  <si>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</si>
  <si>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</si>
  <si>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</si>
  <si>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</si>
  <si>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</si>
  <si>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</si>
  <si>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</si>
  <si>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</si>
  <si>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</si>
  <si>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</si>
  <si>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</si>
  <si>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</si>
  <si>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</si>
  <si>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</si>
  <si>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</si>
  <si>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</si>
  <si>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</si>
  <si>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</si>
  <si>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</si>
  <si>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</si>
  <si>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</si>
  <si>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</si>
  <si>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</si>
  <si>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</si>
  <si>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</si>
  <si>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</si>
  <si>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</si>
  <si>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</si>
  <si>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</si>
  <si>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</si>
  <si>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</si>
  <si>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</si>
  <si>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</si>
  <si>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</si>
  <si>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</si>
  <si>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</si>
  <si>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</si>
  <si>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</si>
  <si>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</si>
  <si>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</si>
  <si>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</si>
  <si>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</si>
  <si>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</si>
  <si>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</si>
  <si>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</si>
  <si>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</si>
  <si>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</si>
  <si>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</si>
  <si>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</si>
  <si>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</si>
  <si>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</si>
  <si>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</si>
  <si>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</si>
  <si>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</si>
  <si>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</si>
  <si>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</si>
  <si>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</si>
  <si>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</si>
  <si>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</si>
  <si>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</si>
  <si>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</si>
  <si>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</si>
  <si>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</si>
  <si>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</si>
  <si>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</si>
  <si>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</si>
  <si>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</si>
  <si>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</si>
  <si>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</si>
  <si>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</si>
  <si>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</si>
  <si>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</si>
  <si>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</si>
  <si>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</si>
  <si>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</si>
  <si>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</si>
  <si>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</si>
  <si>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</si>
  <si>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</si>
  <si>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</si>
  <si>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</si>
  <si>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</si>
  <si>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</si>
  <si>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</si>
  <si>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</si>
  <si>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</si>
  <si>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</si>
  <si>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</si>
  <si>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</si>
  <si>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</si>
  <si>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</si>
  <si>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</si>
  <si>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</si>
  <si>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</si>
  <si>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</si>
  <si>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</si>
  <si>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</si>
  <si>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</si>
  <si>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</si>
  <si>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</si>
  <si>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</si>
  <si>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</si>
  <si>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</si>
  <si>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</si>
  <si>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</si>
  <si>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</si>
  <si>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</si>
  <si>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</si>
  <si>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</si>
  <si>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</si>
  <si>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</si>
  <si>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</si>
  <si>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</si>
  <si>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</si>
  <si>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</si>
  <si>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</si>
  <si>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</si>
  <si>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</si>
  <si>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</si>
  <si>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</si>
  <si>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</si>
  <si>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</si>
  <si>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</si>
  <si>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</si>
  <si>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</si>
  <si>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</si>
  <si>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</si>
  <si>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</si>
  <si>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</si>
  <si>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</si>
  <si>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</si>
  <si>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</si>
  <si>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</si>
  <si>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</si>
  <si>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</si>
  <si>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</si>
  <si>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</si>
  <si>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</si>
  <si>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</si>
  <si>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</si>
  <si>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</si>
  <si>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</si>
  <si>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</si>
  <si>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</si>
  <si>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</si>
  <si>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</si>
  <si>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</si>
  <si>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</si>
  <si>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</si>
  <si>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</si>
  <si>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</si>
  <si>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</si>
  <si>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</si>
  <si>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</si>
  <si>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</si>
  <si>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</si>
  <si>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</si>
  <si>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</si>
  <si>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</si>
  <si>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</si>
  <si>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</si>
  <si>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</si>
  <si>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</si>
  <si>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</si>
  <si>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</si>
  <si>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</si>
  <si>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</si>
  <si>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</si>
  <si>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</si>
  <si>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</si>
  <si>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</si>
  <si>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</si>
  <si>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</si>
  <si>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</si>
  <si>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</si>
  <si>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</si>
  <si>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</si>
  <si>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</si>
  <si>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</si>
  <si>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</si>
  <si>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</si>
  <si>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</si>
  <si>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</si>
  <si>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</si>
  <si>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</si>
  <si>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</si>
  <si>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</si>
  <si>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</si>
  <si>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</si>
  <si>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</si>
  <si>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</si>
  <si>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</si>
  <si>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</si>
  <si>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</si>
  <si>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</si>
  <si>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</si>
  <si>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</si>
  <si>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</si>
  <si>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</si>
  <si>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</si>
  <si>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</si>
  <si>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</si>
  <si>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</si>
  <si>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</si>
  <si>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</si>
  <si>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</si>
  <si>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</si>
  <si>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</si>
  <si>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</si>
  <si>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</si>
  <si>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</si>
  <si>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</si>
  <si>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</si>
  <si>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</si>
  <si>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</si>
  <si>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</si>
  <si>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</si>
  <si>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</si>
  <si>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</si>
  <si>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</si>
  <si>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</si>
  <si>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</si>
  <si>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</si>
  <si>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</si>
  <si>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</si>
  <si>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</si>
  <si>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</si>
  <si>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</si>
  <si>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</si>
  <si>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</si>
  <si>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</si>
  <si>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</si>
  <si>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</si>
  <si>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</si>
  <si>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</si>
  <si>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</si>
  <si>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</si>
  <si>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</si>
  <si>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</si>
  <si>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</si>
  <si>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</si>
  <si>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</si>
  <si>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</si>
  <si>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</si>
  <si>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</si>
  <si>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</si>
  <si>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</si>
  <si>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</si>
  <si>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</si>
  <si>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</si>
  <si>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</si>
  <si>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</si>
  <si>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</si>
  <si>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</si>
  <si>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</si>
  <si>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</si>
  <si>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</si>
  <si>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</si>
  <si>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</si>
  <si>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</si>
  <si>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</si>
  <si>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</si>
  <si>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</si>
  <si>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</si>
  <si>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</si>
  <si>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</si>
  <si>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</si>
  <si>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</si>
  <si>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</si>
  <si>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</si>
  <si>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</si>
  <si>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</si>
  <si>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</si>
  <si>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</si>
  <si>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</si>
  <si>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</si>
  <si>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</si>
  <si>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</si>
  <si>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</si>
  <si>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</si>
  <si>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</si>
  <si>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</si>
  <si>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</si>
  <si>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</si>
  <si>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</si>
  <si>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</si>
  <si>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</si>
  <si>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</si>
  <si>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</si>
  <si>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</si>
  <si>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</si>
  <si>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</si>
  <si>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</si>
  <si>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</si>
  <si>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</si>
  <si>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</si>
  <si>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</si>
  <si>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</si>
  <si>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</si>
  <si>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</si>
  <si>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</si>
  <si>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</si>
  <si>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</si>
  <si>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</si>
  <si>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</si>
  <si>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</si>
  <si>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</si>
  <si>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</si>
  <si>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</si>
  <si>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</si>
  <si>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</si>
  <si>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</si>
  <si>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</si>
  <si>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</si>
  <si>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</si>
  <si>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</si>
  <si>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</si>
  <si>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</si>
  <si>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</si>
  <si>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</si>
  <si>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</si>
  <si>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</si>
  <si>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</si>
  <si>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</si>
  <si>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</si>
  <si>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</si>
  <si>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</si>
  <si>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</si>
  <si>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</si>
  <si>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</si>
  <si>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</si>
  <si>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</si>
  <si>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</si>
  <si>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</si>
  <si>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</si>
  <si>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</si>
  <si>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</si>
  <si>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</si>
  <si>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</si>
  <si>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</si>
  <si>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</si>
  <si>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</si>
  <si>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</si>
  <si>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</si>
  <si>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</si>
  <si>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</si>
  <si>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</si>
  <si>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</si>
  <si>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</si>
  <si>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</si>
  <si>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</si>
  <si>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</si>
  <si>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</si>
  <si>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</si>
  <si>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</si>
  <si>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</si>
  <si>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</si>
  <si>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</si>
  <si>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</si>
  <si>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</si>
  <si>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</si>
  <si>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</si>
  <si>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</si>
  <si>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</si>
  <si>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</si>
  <si>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</si>
  <si>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</si>
  <si>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</si>
  <si>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</si>
  <si>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</si>
  <si>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</si>
  <si>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</si>
  <si>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</si>
  <si>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</si>
  <si>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</si>
  <si>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</si>
  <si>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</si>
  <si>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</si>
  <si>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</si>
  <si>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</si>
  <si>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</si>
  <si>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</si>
  <si>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</si>
  <si>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</si>
  <si>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</si>
  <si>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</si>
  <si>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</si>
  <si>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</si>
  <si>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</si>
  <si>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</si>
  <si>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</si>
  <si>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</si>
  <si>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</si>
  <si>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</si>
  <si>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</si>
  <si>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</si>
  <si>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</si>
  <si>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</si>
  <si>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</si>
  <si>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</si>
  <si>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</si>
  <si>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</si>
  <si>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</si>
  <si>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</si>
  <si>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</si>
  <si>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</si>
  <si>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</si>
  <si>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</si>
  <si>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</si>
  <si>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</si>
  <si>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</si>
  <si>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</si>
  <si>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</si>
  <si>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</si>
  <si>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</si>
  <si>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</si>
  <si>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</si>
  <si>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</si>
  <si>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</si>
  <si>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</si>
  <si>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</si>
  <si>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</si>
  <si>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</si>
  <si>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</si>
  <si>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</si>
  <si>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</si>
  <si>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</si>
  <si>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</si>
  <si>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</si>
  <si>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</si>
  <si>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</si>
  <si>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</si>
  <si>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</si>
  <si>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</si>
  <si>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</si>
  <si>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</si>
  <si>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</si>
  <si>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</si>
  <si>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</si>
  <si>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</si>
  <si>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</si>
  <si>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</si>
  <si>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</si>
  <si>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</si>
  <si>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</si>
  <si>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</si>
  <si>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</si>
  <si>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</si>
  <si>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</si>
  <si>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</si>
  <si>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</si>
  <si>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</si>
  <si>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</si>
  <si>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</si>
  <si>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</si>
  <si>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</si>
  <si>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</si>
  <si>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</si>
  <si>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</si>
  <si>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</si>
  <si>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</si>
  <si>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</si>
  <si>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</si>
  <si>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</si>
  <si>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</si>
  <si>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</si>
  <si>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</si>
  <si>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</si>
  <si>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</si>
  <si>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</si>
  <si>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</si>
  <si>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</si>
  <si>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</si>
  <si>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</si>
  <si>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</si>
  <si>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</si>
  <si>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</si>
  <si>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</si>
  <si>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</si>
  <si>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</si>
  <si>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</si>
  <si>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</si>
  <si>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</si>
  <si>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</si>
  <si>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</si>
  <si>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</si>
  <si>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</si>
  <si>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</si>
  <si>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</si>
  <si>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</si>
  <si>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</si>
  <si>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</si>
  <si>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</si>
  <si>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</si>
  <si>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</si>
  <si>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</si>
  <si>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</si>
  <si>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</si>
  <si>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</si>
  <si>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</si>
  <si>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</si>
  <si>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</si>
  <si>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</si>
  <si>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</si>
  <si>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</si>
  <si>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</si>
  <si>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</si>
  <si>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</si>
  <si>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</si>
  <si>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</si>
  <si>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</si>
  <si>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</si>
  <si>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</si>
  <si>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</si>
  <si>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</si>
  <si>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</si>
  <si>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</si>
  <si>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</si>
  <si>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</si>
  <si>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</si>
  <si>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</si>
  <si>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</si>
  <si>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</si>
  <si>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</si>
  <si>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</si>
  <si>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</si>
  <si>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</si>
  <si>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</si>
  <si>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</si>
  <si>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</si>
  <si>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</si>
  <si>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</si>
  <si>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</si>
  <si>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</si>
  <si>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</si>
  <si>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</si>
  <si>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</si>
  <si>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</si>
  <si>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</si>
  <si>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</si>
  <si>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</si>
  <si>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</si>
  <si>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</si>
  <si>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</si>
  <si>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</si>
  <si>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</si>
  <si>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</si>
  <si>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</si>
  <si>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</si>
  <si>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</si>
  <si>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</si>
  <si>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</si>
  <si>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</si>
  <si>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</si>
  <si>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</si>
  <si>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</si>
  <si>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</si>
  <si>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</si>
  <si>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</si>
  <si>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</si>
  <si>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</si>
  <si>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</si>
  <si>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</si>
  <si>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</si>
  <si>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</si>
  <si>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</si>
  <si>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</si>
  <si>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</si>
  <si>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</si>
  <si>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</si>
  <si>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</si>
  <si>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</si>
  <si>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</si>
  <si>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</si>
  <si>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</si>
  <si>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</si>
  <si>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</si>
  <si>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</si>
  <si>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</si>
  <si>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</si>
  <si>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</si>
  <si>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</si>
  <si>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</si>
  <si>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</si>
  <si>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</si>
  <si>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</si>
  <si>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</si>
  <si>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</si>
  <si>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</si>
  <si>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</si>
  <si>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</si>
  <si>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</si>
  <si>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</si>
  <si>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</si>
  <si>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</si>
  <si>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</si>
  <si>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</si>
  <si>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</si>
  <si>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</si>
  <si>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</si>
  <si>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</si>
  <si>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</si>
  <si>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</si>
  <si>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</si>
  <si>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</si>
  <si>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</si>
  <si>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</si>
  <si>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</si>
  <si>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</si>
  <si>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</si>
  <si>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</si>
  <si>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</si>
  <si>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</si>
  <si>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</si>
  <si>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</si>
  <si>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</si>
  <si>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</si>
  <si>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</si>
  <si>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</si>
  <si>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</si>
  <si>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</si>
  <si>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</si>
  <si>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</si>
  <si>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</si>
  <si>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</si>
  <si>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</si>
  <si>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</si>
  <si>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</si>
  <si>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</si>
  <si>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</si>
  <si>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</si>
  <si>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</si>
  <si>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</si>
  <si>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</si>
  <si>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</si>
  <si>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</si>
  <si>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</si>
  <si>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</si>
  <si>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</si>
  <si>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</si>
  <si>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</si>
  <si>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</si>
  <si>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</si>
  <si>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</si>
  <si>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</si>
  <si>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</si>
  <si>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</si>
  <si>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</si>
  <si>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</si>
  <si>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</si>
  <si>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</si>
  <si>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</si>
  <si>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</si>
  <si>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</si>
  <si>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</si>
  <si>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</si>
  <si>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</si>
  <si>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</si>
  <si>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</si>
  <si>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</si>
  <si>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</si>
  <si>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</si>
  <si>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</si>
  <si>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</si>
  <si>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</si>
  <si>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</si>
  <si>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</si>
  <si>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</si>
  <si>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</si>
  <si>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</si>
  <si>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</si>
  <si>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</si>
  <si>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</si>
  <si>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</si>
  <si>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</si>
  <si>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</si>
  <si>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</si>
  <si>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</si>
  <si>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</si>
  <si>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</si>
  <si>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</si>
  <si>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</si>
  <si>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</si>
  <si>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</si>
  <si>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</si>
  <si>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</si>
  <si>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</si>
  <si>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</si>
  <si>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</si>
  <si>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</si>
  <si>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</si>
  <si>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</si>
  <si>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</si>
  <si>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</si>
  <si>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</si>
  <si>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</si>
  <si>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</si>
  <si>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</si>
  <si>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</si>
  <si>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</si>
  <si>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</si>
  <si>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</si>
  <si>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</si>
  <si>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</si>
  <si>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</si>
  <si>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</si>
  <si>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</si>
  <si>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</si>
  <si>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</si>
  <si>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</si>
  <si>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</si>
  <si>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</si>
  <si>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</si>
  <si>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</si>
  <si>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</si>
  <si>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</si>
  <si>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</si>
  <si>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</si>
  <si>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</si>
  <si>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</si>
  <si>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</si>
  <si>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</si>
  <si>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</si>
  <si>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</si>
  <si>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</si>
  <si>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</si>
  <si>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</si>
  <si>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</si>
  <si>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</si>
  <si>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</si>
  <si>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</si>
  <si>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</si>
  <si>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</si>
  <si>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</si>
  <si>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</si>
  <si>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</si>
  <si>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</si>
  <si>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</si>
  <si>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</si>
  <si>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</si>
  <si>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</si>
  <si>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</si>
  <si>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</si>
  <si>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</si>
  <si>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</si>
  <si>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</si>
  <si>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</si>
  <si>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</si>
  <si>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</si>
  <si>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</si>
  <si>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</si>
  <si>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</si>
  <si>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</si>
  <si>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</si>
  <si>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</si>
  <si>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</si>
  <si>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</si>
  <si>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</si>
  <si>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</si>
  <si>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</si>
  <si>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</si>
  <si>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</si>
  <si>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</si>
  <si>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</si>
  <si>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</si>
  <si>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</si>
  <si>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</si>
  <si>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</si>
  <si>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</si>
  <si>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</si>
  <si>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</si>
  <si>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</si>
  <si>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</si>
  <si>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</si>
  <si>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</si>
  <si>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</si>
  <si>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</si>
  <si>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</si>
  <si>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</si>
  <si>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</si>
  <si>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</si>
  <si>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</si>
  <si>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</si>
  <si>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</si>
  <si>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</si>
  <si>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</si>
  <si>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</si>
  <si>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</si>
  <si>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</si>
  <si>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</si>
  <si>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</si>
  <si>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</si>
  <si>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</si>
  <si>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</si>
  <si>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</si>
  <si>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</si>
  <si>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</si>
  <si>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</si>
  <si>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</si>
  <si>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</si>
  <si>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</si>
  <si>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</si>
  <si>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</si>
  <si>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</si>
  <si>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</si>
  <si>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</si>
  <si>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</si>
  <si>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</si>
  <si>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</si>
  <si>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</si>
  <si>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</si>
  <si>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</si>
  <si>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</si>
  <si>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</si>
  <si>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</si>
  <si>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</si>
  <si>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</si>
  <si>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</si>
  <si>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</si>
  <si>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</si>
  <si>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</si>
  <si>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</si>
  <si>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</si>
  <si>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</si>
  <si>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</si>
  <si>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</si>
  <si>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</si>
  <si>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</si>
  <si>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</si>
  <si>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</si>
  <si>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</si>
  <si>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</si>
  <si>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</si>
  <si>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</si>
  <si>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</si>
  <si>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</si>
  <si>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</si>
  <si>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</si>
  <si>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</si>
  <si>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</si>
  <si>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</si>
  <si>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</si>
  <si>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</si>
  <si>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</si>
  <si>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</si>
  <si>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</si>
  <si>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</si>
  <si>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</si>
  <si>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</si>
  <si>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</si>
  <si>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</si>
  <si>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</si>
  <si>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</si>
  <si>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</si>
  <si>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</si>
  <si>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</si>
  <si>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</si>
  <si>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</si>
  <si>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</si>
  <si>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</si>
  <si>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</si>
  <si>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</si>
  <si>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</si>
  <si>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</si>
  <si>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</si>
  <si>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</si>
  <si>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</si>
  <si>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</si>
  <si>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</si>
  <si>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</si>
  <si>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</si>
  <si>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</si>
  <si>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</si>
  <si>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</si>
  <si>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</si>
  <si>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</si>
  <si>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</si>
  <si>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</si>
  <si>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</si>
  <si>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</si>
  <si>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</si>
  <si>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</si>
  <si>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</si>
  <si>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</si>
  <si>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</si>
  <si>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</si>
  <si>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</si>
  <si>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</si>
  <si>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</si>
  <si>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</si>
  <si>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</si>
  <si>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</si>
  <si>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</si>
  <si>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</si>
  <si>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</si>
  <si>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</si>
  <si>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</si>
  <si>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</si>
  <si>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</si>
  <si>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</si>
  <si>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</si>
  <si>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</si>
  <si>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</si>
  <si>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</si>
  <si>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</si>
  <si>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</si>
  <si>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</si>
  <si>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</si>
  <si>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</si>
  <si>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</si>
  <si>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</si>
  <si>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</si>
  <si>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</si>
  <si>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</si>
  <si>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</si>
  <si>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</si>
  <si>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</si>
  <si>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</si>
  <si>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</si>
  <si>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</si>
  <si>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</si>
  <si>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</si>
  <si>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</si>
  <si>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</si>
  <si>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</si>
  <si>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</si>
  <si>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</si>
  <si>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</si>
  <si>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</si>
  <si>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</si>
  <si>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</si>
  <si>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</si>
  <si>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</si>
  <si>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</si>
  <si>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</si>
  <si>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</si>
  <si>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</si>
  <si>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</si>
  <si>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</si>
  <si>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</si>
  <si>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</si>
  <si>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</si>
  <si>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</si>
  <si>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</si>
  <si>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</si>
  <si>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</si>
  <si>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</si>
  <si>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</si>
  <si>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</si>
  <si>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</si>
  <si>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</si>
  <si>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</si>
  <si>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</si>
  <si>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</si>
  <si>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</si>
  <si>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</si>
  <si>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</si>
  <si>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</si>
  <si>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</si>
  <si>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</si>
  <si>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</si>
  <si>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</si>
  <si>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</si>
  <si>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</si>
  <si>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</si>
  <si>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</si>
  <si>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</si>
  <si>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</si>
  <si>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</si>
  <si>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</si>
  <si>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</si>
  <si>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</si>
  <si>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</si>
  <si>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</si>
  <si>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</si>
  <si>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</si>
  <si>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</si>
  <si>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</si>
  <si>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</si>
  <si>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</si>
  <si>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</si>
  <si>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</si>
  <si>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</si>
  <si>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</si>
  <si>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</si>
  <si>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</si>
  <si>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</si>
  <si>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</si>
  <si>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</si>
  <si>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</si>
  <si>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</si>
  <si>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</si>
  <si>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</si>
  <si>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</si>
  <si>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</si>
  <si>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</si>
  <si>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</si>
  <si>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</si>
  <si>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</si>
  <si>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</si>
  <si>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</si>
  <si>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</si>
  <si>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</si>
  <si>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</si>
  <si>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</si>
  <si>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</si>
  <si>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</si>
  <si>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</si>
  <si>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</si>
  <si>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</si>
  <si>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</si>
  <si>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</si>
  <si>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</si>
  <si>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</si>
  <si>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</si>
  <si>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</si>
  <si>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</si>
  <si>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</si>
  <si>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</si>
  <si>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</si>
  <si>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</si>
  <si>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</si>
  <si>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</si>
  <si>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</si>
  <si>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</si>
  <si>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</si>
  <si>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</si>
  <si>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</si>
  <si>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</si>
  <si>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</si>
  <si>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</si>
  <si>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</si>
  <si>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</si>
  <si>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</si>
  <si>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</si>
  <si>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</si>
  <si>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</si>
  <si>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</si>
  <si>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</si>
  <si>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</si>
  <si>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</si>
  <si>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</si>
  <si>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</si>
  <si>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</si>
  <si>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</si>
  <si>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</si>
  <si>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</si>
  <si>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</si>
  <si>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</si>
  <si>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</si>
  <si>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</si>
  <si>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</si>
  <si>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</si>
  <si>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</si>
  <si>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</si>
  <si>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</si>
  <si>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</si>
  <si>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</si>
  <si>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</si>
  <si>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</si>
  <si>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</si>
  <si>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</si>
  <si>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</si>
  <si>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</si>
  <si>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</si>
  <si>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</si>
  <si>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</si>
  <si>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</si>
  <si>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</si>
  <si>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</si>
  <si>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</si>
  <si>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</si>
  <si>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</si>
  <si>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</si>
  <si>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</si>
  <si>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</si>
  <si>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</si>
  <si>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</si>
  <si>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</si>
  <si>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</si>
  <si>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</si>
  <si>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</si>
  <si>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</si>
  <si>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</si>
  <si>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</si>
  <si>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</si>
  <si>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</si>
  <si>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</si>
  <si>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</si>
  <si>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</si>
  <si>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</si>
  <si>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</si>
  <si>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</si>
  <si>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</si>
  <si>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</si>
  <si>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</si>
  <si>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</si>
  <si>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</si>
  <si>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</si>
  <si>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</si>
  <si>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</si>
  <si>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</si>
  <si>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</si>
  <si>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</si>
  <si>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</si>
  <si>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</si>
  <si>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</si>
  <si>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</si>
  <si>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</si>
  <si>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</si>
  <si>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</si>
  <si>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</si>
  <si>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</si>
  <si>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</si>
  <si>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</si>
  <si>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</si>
  <si>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</si>
  <si>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</si>
  <si>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</si>
  <si>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</si>
  <si>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</si>
  <si>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</si>
  <si>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</si>
  <si>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</si>
  <si>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</si>
  <si>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</si>
  <si>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</si>
  <si>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</si>
  <si>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</si>
  <si>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</si>
  <si>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</si>
  <si>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</si>
  <si>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</si>
  <si>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</si>
  <si>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</si>
  <si>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</si>
  <si>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</si>
  <si>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</si>
  <si>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</si>
  <si>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</si>
  <si>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</si>
  <si>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</si>
  <si>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</si>
  <si>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</si>
  <si>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</si>
  <si>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</si>
  <si>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</si>
  <si>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</si>
  <si>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</si>
  <si>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</si>
  <si>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</si>
  <si>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</si>
  <si>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</si>
  <si>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</si>
  <si>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</si>
  <si>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</si>
  <si>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</si>
  <si>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</si>
  <si>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</si>
  <si>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</si>
  <si>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</si>
  <si>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</si>
  <si>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</si>
  <si>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</si>
  <si>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</si>
  <si>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</si>
  <si>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</si>
  <si>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</si>
  <si>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</si>
  <si>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</si>
  <si>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</si>
  <si>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</si>
  <si>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</si>
  <si>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</si>
  <si>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</si>
  <si>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</si>
  <si>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</si>
  <si>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</si>
  <si>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</si>
  <si>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</si>
  <si>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</si>
  <si>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</si>
  <si>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</si>
  <si>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</si>
  <si>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</si>
  <si>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</si>
  <si>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</si>
  <si>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</si>
  <si>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</si>
  <si>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</si>
  <si>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</si>
  <si>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</si>
  <si>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</si>
  <si>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</si>
  <si>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</si>
  <si>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</si>
  <si>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</si>
  <si>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</si>
  <si>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</si>
  <si>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</si>
  <si>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</si>
  <si>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</si>
  <si>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</si>
  <si>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</si>
  <si>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</si>
  <si>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</si>
  <si>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</si>
  <si>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</si>
  <si>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</si>
  <si>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</si>
  <si>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</si>
  <si>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</si>
  <si>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</si>
  <si>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</si>
  <si>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</si>
  <si>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</si>
  <si>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</si>
  <si>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</si>
  <si>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</si>
  <si>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</si>
  <si>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</si>
  <si>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</si>
  <si>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</si>
  <si>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</si>
  <si>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</si>
  <si>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</si>
  <si>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</si>
  <si>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</si>
  <si>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</si>
  <si>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</si>
  <si>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</si>
  <si>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</si>
  <si>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</si>
  <si>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</si>
  <si>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</si>
  <si>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</si>
  <si>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</si>
  <si>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</si>
  <si>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</si>
  <si>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</si>
  <si>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</si>
  <si>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</si>
  <si>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</si>
  <si>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</si>
  <si>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</si>
  <si>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</si>
  <si>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</si>
  <si>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</si>
  <si>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</si>
  <si>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</si>
  <si>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</si>
  <si>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</si>
  <si>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</si>
  <si>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</si>
  <si>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</si>
  <si>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</si>
  <si>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</si>
  <si>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</si>
  <si>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</si>
  <si>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</si>
  <si>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</si>
  <si>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</si>
  <si>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</si>
  <si>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</si>
  <si>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</si>
  <si>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</si>
  <si>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</si>
  <si>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</si>
  <si>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</si>
  <si>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</si>
  <si>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</si>
  <si>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</si>
  <si>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</si>
  <si>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</si>
  <si>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</si>
  <si>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</si>
  <si>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</si>
  <si>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</si>
  <si>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</si>
  <si>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</si>
  <si>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</si>
  <si>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</si>
  <si>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</si>
  <si>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</si>
  <si>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</si>
  <si>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</si>
  <si>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</si>
  <si>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</si>
  <si>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</si>
  <si>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</si>
  <si>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</si>
  <si>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</si>
  <si>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</si>
  <si>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</si>
  <si>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</si>
  <si>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</si>
  <si>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</si>
  <si>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</si>
  <si>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</si>
  <si>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</si>
  <si>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</si>
  <si>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</si>
  <si>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</si>
  <si>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</si>
  <si>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</si>
  <si>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</si>
  <si>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</si>
  <si>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</si>
  <si>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</si>
  <si>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</si>
  <si>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</si>
  <si>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</si>
  <si>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</si>
  <si>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</si>
  <si>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</si>
  <si>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</si>
  <si>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</si>
  <si>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</si>
  <si>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</si>
  <si>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</si>
  <si>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</si>
  <si>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</si>
  <si>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</si>
  <si>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</si>
  <si>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</si>
  <si>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</si>
  <si>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</si>
  <si>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</si>
  <si>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</si>
  <si>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</si>
  <si>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</si>
  <si>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</si>
  <si>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</si>
  <si>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</si>
  <si>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</si>
  <si>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</si>
  <si>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</si>
  <si>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</si>
  <si>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</si>
  <si>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</si>
  <si>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</si>
  <si>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</si>
  <si>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</si>
  <si>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</si>
  <si>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</si>
  <si>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</si>
  <si>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</si>
  <si>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</si>
  <si>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</si>
  <si>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</si>
  <si>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</si>
  <si>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</si>
  <si>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</si>
  <si>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</si>
  <si>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</si>
  <si>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</si>
  <si>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</si>
  <si>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</si>
  <si>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</si>
  <si>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</si>
  <si>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</si>
  <si>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</si>
  <si>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</si>
  <si>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</si>
  <si>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</si>
  <si>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</si>
  <si>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</si>
  <si>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</si>
  <si>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</si>
  <si>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</si>
  <si>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</si>
  <si>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</si>
  <si>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</si>
  <si>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</si>
  <si>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</si>
  <si>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</si>
  <si>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</si>
  <si>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</si>
  <si>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</si>
  <si>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</si>
  <si>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</si>
  <si>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</si>
  <si>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</si>
  <si>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</si>
  <si>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</si>
  <si>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</si>
  <si>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</si>
  <si>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</si>
  <si>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</si>
  <si>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</si>
  <si>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</si>
  <si>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</si>
  <si>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</si>
  <si>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</si>
  <si>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</si>
  <si>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</si>
  <si>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</si>
  <si>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</si>
  <si>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</si>
  <si>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</si>
  <si>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</si>
  <si>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</si>
  <si>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</si>
  <si>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</si>
  <si>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</si>
  <si>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</si>
  <si>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</si>
  <si>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</si>
  <si>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</si>
  <si>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</si>
  <si>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</si>
  <si>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</si>
  <si>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</si>
  <si>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</si>
  <si>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</si>
  <si>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</si>
  <si>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</si>
  <si>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</si>
  <si>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</si>
  <si>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</si>
  <si>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</si>
  <si>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</si>
  <si>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</si>
  <si>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</si>
  <si>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</si>
  <si>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</si>
  <si>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</si>
  <si>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</si>
  <si>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</si>
  <si>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</si>
  <si>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</si>
  <si>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</si>
  <si>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</si>
  <si>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</si>
  <si>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</si>
  <si>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</si>
  <si>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</si>
  <si>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</si>
  <si>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</si>
  <si>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</si>
  <si>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</si>
  <si>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</si>
  <si>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</si>
  <si>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</si>
  <si>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</si>
  <si>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</si>
  <si>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</si>
  <si>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</si>
  <si>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</si>
  <si>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</si>
  <si>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</si>
  <si>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</si>
  <si>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</si>
  <si>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</si>
  <si>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</si>
  <si>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</si>
  <si>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</si>
  <si>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</si>
  <si>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</si>
  <si>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</si>
  <si>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</si>
  <si>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</si>
  <si>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</si>
  <si>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</si>
  <si>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</si>
  <si>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</si>
  <si>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</si>
  <si>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</si>
  <si>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</si>
  <si>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</si>
  <si>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</si>
  <si>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</si>
  <si>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</si>
  <si>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</si>
  <si>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</si>
  <si>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</si>
  <si>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</si>
  <si>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</si>
  <si>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</si>
  <si>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</si>
  <si>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</si>
  <si>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</si>
  <si>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</si>
  <si>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</si>
  <si>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</si>
  <si>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</si>
  <si>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</si>
  <si>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</si>
  <si>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</si>
  <si>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</si>
  <si>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</si>
  <si>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</si>
  <si>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</si>
  <si>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</si>
  <si>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</si>
  <si>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</si>
  <si>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</si>
  <si>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</si>
  <si>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</si>
  <si>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</si>
  <si>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</si>
  <si>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</si>
  <si>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</si>
  <si>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</si>
  <si>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</si>
  <si>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</si>
  <si>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</si>
  <si>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</si>
  <si>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</si>
  <si>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</si>
  <si>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</si>
  <si>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</si>
  <si>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</si>
  <si>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</si>
  <si>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</si>
  <si>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</si>
  <si>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</si>
  <si>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</si>
  <si>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</si>
  <si>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</si>
  <si>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</si>
  <si>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</si>
  <si>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</si>
  <si>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</si>
  <si>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</si>
  <si>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</si>
  <si>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</si>
  <si>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</si>
  <si>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</si>
  <si>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</si>
  <si>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</si>
  <si>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</si>
  <si>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</si>
  <si>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</si>
  <si>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</si>
  <si>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</si>
  <si>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</si>
  <si>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</si>
  <si>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</si>
  <si>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</si>
  <si>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</si>
  <si>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</si>
  <si>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</si>
  <si>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</si>
  <si>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</si>
  <si>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</si>
  <si>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</si>
  <si>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</si>
  <si>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</si>
  <si>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</si>
  <si>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</si>
  <si>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</si>
  <si>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</si>
  <si>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</si>
  <si>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</si>
  <si>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</si>
  <si>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</si>
  <si>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</si>
  <si>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</si>
  <si>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</si>
  <si>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</si>
  <si>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</si>
  <si>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</si>
  <si>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</si>
  <si>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</si>
  <si>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</si>
  <si>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</si>
  <si>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</si>
  <si>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</si>
  <si>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</si>
  <si>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</si>
  <si>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</si>
  <si>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</si>
  <si>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</si>
  <si>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</si>
  <si>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</si>
  <si>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</si>
  <si>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</si>
  <si>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</si>
  <si>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</si>
  <si>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</si>
  <si>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</si>
  <si>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</si>
  <si>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</si>
  <si>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</si>
  <si>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</si>
  <si>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</si>
  <si>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</si>
  <si>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</si>
  <si>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</si>
  <si>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</si>
  <si>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</si>
  <si>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</si>
  <si>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</si>
  <si>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</si>
  <si>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</si>
  <si>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</si>
  <si>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</si>
  <si>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</si>
  <si>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</si>
  <si>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</si>
  <si>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</si>
  <si>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</si>
  <si>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</si>
  <si>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</si>
  <si>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</si>
  <si>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</si>
  <si>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</si>
  <si>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</si>
  <si>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</si>
  <si>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</si>
  <si>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</si>
  <si>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</si>
  <si>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</si>
  <si>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</si>
  <si>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</si>
  <si>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</si>
  <si>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</si>
  <si>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</si>
  <si>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</si>
  <si>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</si>
  <si>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</si>
  <si>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</si>
  <si>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</si>
  <si>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</si>
  <si>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</si>
  <si>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</si>
  <si>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</si>
  <si>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</si>
  <si>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</si>
  <si>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</si>
  <si>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</si>
  <si>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</si>
  <si>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</si>
  <si>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</si>
  <si>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</si>
  <si>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</si>
  <si>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</si>
  <si>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</si>
  <si>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</si>
  <si>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</si>
  <si>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</si>
  <si>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</si>
  <si>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</si>
  <si>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</si>
  <si>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</si>
  <si>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</si>
  <si>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</si>
  <si>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</si>
  <si>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</si>
  <si>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</si>
  <si>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</si>
  <si>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</si>
  <si>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</si>
  <si>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</si>
  <si>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</si>
  <si>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</si>
  <si>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</si>
  <si>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</si>
  <si>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</si>
  <si>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</si>
  <si>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</si>
  <si>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</si>
  <si>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</si>
  <si>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</si>
  <si>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</si>
  <si>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</si>
  <si>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</si>
  <si>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</si>
  <si>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</si>
  <si>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</si>
  <si>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</si>
  <si>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</si>
  <si>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</si>
  <si>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</si>
  <si>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</si>
  <si>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</si>
  <si>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</si>
  <si>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</si>
  <si>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</si>
  <si>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</si>
  <si>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</si>
  <si>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</si>
  <si>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</si>
  <si>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</si>
  <si>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</si>
  <si>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</si>
  <si>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</si>
  <si>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</si>
  <si>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</si>
  <si>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</si>
  <si>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</si>
  <si>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</si>
  <si>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</si>
  <si>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</si>
  <si>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</si>
  <si>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</si>
  <si>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</si>
  <si>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</si>
  <si>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</si>
  <si>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</si>
  <si>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</si>
  <si>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</si>
  <si>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</si>
  <si>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</si>
  <si>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</si>
  <si>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</si>
  <si>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</si>
  <si>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</si>
  <si>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</si>
  <si>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</si>
  <si>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</si>
  <si>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</si>
  <si>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</si>
  <si>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</si>
  <si>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</si>
  <si>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</si>
  <si>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</si>
  <si>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</si>
  <si>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</si>
  <si>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</si>
  <si>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</si>
  <si>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</si>
  <si>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</si>
  <si>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</si>
  <si>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</si>
  <si>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</si>
  <si>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</si>
  <si>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</si>
  <si>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</si>
  <si>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</si>
  <si>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</si>
  <si>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</si>
  <si>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</si>
  <si>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</si>
  <si>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</si>
  <si>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</si>
  <si>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</si>
  <si>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</si>
  <si>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</si>
  <si>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</si>
  <si>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</si>
  <si>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</si>
  <si>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</si>
  <si>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</si>
  <si>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</si>
  <si>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</si>
  <si>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</si>
  <si>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</si>
  <si>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</si>
  <si>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</si>
  <si>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</si>
  <si>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</si>
  <si>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</si>
  <si>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</si>
  <si>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</si>
  <si>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</si>
  <si>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</si>
  <si>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</si>
  <si>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</si>
  <si>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</si>
  <si>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</si>
  <si>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</si>
  <si>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</si>
  <si>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</si>
  <si>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</si>
  <si>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</si>
  <si>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</si>
  <si>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</si>
  <si>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</si>
  <si>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</si>
  <si>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</si>
  <si>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</si>
  <si>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</si>
  <si>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</si>
  <si>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</si>
  <si>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</si>
  <si>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</si>
  <si>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</si>
  <si>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</si>
  <si>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</si>
  <si>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</si>
  <si>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</si>
  <si>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</si>
  <si>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</si>
  <si>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</si>
  <si>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</si>
  <si>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</si>
  <si>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</si>
  <si>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</si>
  <si>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</si>
  <si>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</si>
  <si>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</si>
  <si>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</si>
  <si>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</si>
  <si>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</si>
  <si>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</si>
  <si>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</si>
  <si>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</si>
  <si>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</si>
  <si>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</si>
  <si>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</si>
  <si>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</si>
  <si>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</si>
  <si>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</si>
  <si>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</si>
  <si>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</si>
  <si>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</si>
  <si>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</si>
  <si>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</si>
  <si>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</si>
  <si>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</si>
  <si>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</si>
  <si>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</si>
  <si>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</si>
  <si>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</si>
  <si>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</si>
  <si>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</si>
  <si>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</si>
  <si>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</si>
  <si>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</si>
  <si>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</si>
  <si>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</si>
  <si>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</si>
  <si>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</si>
  <si>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</si>
  <si>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</si>
  <si>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</si>
  <si>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</si>
  <si>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</si>
  <si>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</si>
  <si>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</si>
  <si>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</si>
  <si>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</si>
  <si>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</si>
  <si>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</si>
  <si>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</si>
  <si>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</si>
  <si>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</si>
  <si>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</si>
  <si>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</si>
  <si>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</si>
  <si>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</si>
  <si>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</si>
  <si>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</si>
  <si>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</si>
  <si>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</si>
  <si>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</si>
  <si>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</si>
  <si>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</si>
  <si>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</si>
  <si>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</si>
  <si>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</si>
  <si>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</si>
  <si>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</si>
  <si>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</si>
  <si>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</si>
  <si>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</si>
  <si>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</si>
  <si>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</si>
  <si>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</si>
  <si>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</si>
  <si>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</si>
  <si>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</si>
  <si>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</si>
  <si>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</si>
  <si>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</si>
  <si>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</si>
  <si>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</si>
  <si>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</si>
  <si>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</si>
  <si>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</si>
  <si>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</si>
  <si>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</si>
  <si>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</si>
  <si>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</si>
  <si>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</si>
  <si>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</si>
  <si>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</si>
  <si>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</si>
  <si>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</si>
  <si>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</si>
  <si>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</si>
  <si>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</si>
  <si>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</si>
  <si>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</si>
  <si>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</si>
  <si>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</si>
  <si>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</si>
  <si>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</si>
  <si>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</si>
  <si>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</si>
  <si>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</si>
  <si>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</si>
  <si>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</si>
  <si>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</si>
  <si>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</si>
  <si>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</si>
  <si>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</si>
  <si>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</si>
  <si>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</si>
  <si>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</si>
  <si>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</si>
  <si>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</si>
  <si>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</si>
  <si>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</si>
  <si>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</si>
  <si>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</si>
  <si>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</si>
  <si>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</si>
  <si>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</si>
  <si>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</si>
  <si>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</si>
  <si>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</si>
  <si>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</si>
  <si>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</si>
  <si>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</si>
  <si>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</si>
  <si>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</si>
  <si>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</si>
  <si>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</si>
  <si>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</si>
  <si>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</si>
  <si>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</si>
  <si>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</si>
  <si>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</si>
  <si>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</si>
  <si>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</si>
  <si>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</si>
  <si>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</si>
  <si>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</si>
  <si>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</si>
  <si>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</si>
  <si>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</si>
  <si>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</si>
  <si>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</si>
  <si>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</si>
  <si>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</si>
  <si>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</si>
  <si>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</si>
  <si>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</si>
  <si>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</si>
  <si>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</si>
  <si>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</si>
  <si>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</si>
  <si>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</si>
  <si>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</si>
  <si>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</si>
  <si>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</si>
  <si>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</si>
  <si>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</si>
  <si>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</si>
  <si>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</si>
  <si>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</si>
  <si>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</si>
  <si>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</si>
  <si>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</si>
  <si>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</si>
  <si>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</si>
  <si>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</si>
  <si>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</si>
  <si>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</si>
  <si>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</si>
  <si>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</si>
  <si>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</si>
  <si>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</si>
  <si>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</si>
  <si>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</si>
  <si>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</si>
  <si>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</si>
  <si>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</si>
  <si>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</si>
  <si>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</si>
  <si>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</si>
  <si>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</si>
  <si>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</si>
  <si>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</si>
  <si>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</si>
  <si>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</si>
  <si>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</si>
  <si>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</si>
  <si>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</si>
  <si>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</si>
  <si>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</si>
  <si>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</si>
  <si>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</si>
  <si>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</si>
  <si>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</si>
  <si>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</si>
  <si>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</si>
  <si>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</si>
  <si>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</si>
  <si>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</si>
  <si>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</si>
  <si>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</si>
  <si>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</si>
  <si>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</si>
  <si>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</si>
  <si>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</si>
  <si>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</si>
  <si>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</si>
  <si>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</si>
  <si>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</si>
  <si>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</si>
  <si>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</si>
  <si>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</si>
  <si>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</si>
  <si>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</si>
  <si>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</si>
  <si>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</si>
  <si>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</si>
  <si>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</si>
  <si>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</si>
  <si>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</si>
  <si>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</si>
  <si>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</si>
  <si>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</si>
  <si>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</si>
  <si>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</si>
  <si>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</si>
  <si>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</si>
  <si>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</si>
  <si>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</si>
  <si>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</si>
  <si>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</si>
  <si>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</si>
  <si>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</si>
  <si>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</si>
  <si>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</si>
  <si>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</si>
  <si>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</si>
  <si>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</si>
  <si>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</si>
  <si>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</si>
  <si>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</si>
  <si>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</si>
  <si>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</si>
  <si>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</si>
  <si>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</si>
  <si>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</si>
  <si>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</si>
  <si>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</si>
  <si>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</si>
  <si>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</si>
  <si>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</si>
  <si>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</si>
  <si>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</si>
  <si>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</si>
  <si>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</si>
  <si>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</si>
  <si>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</si>
  <si>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</si>
  <si>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</si>
  <si>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</si>
  <si>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</si>
  <si>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</si>
  <si>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</si>
  <si>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</si>
  <si>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</si>
  <si>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</si>
  <si>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</si>
  <si>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</si>
  <si>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</si>
  <si>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</si>
  <si>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</si>
  <si>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</si>
  <si>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</si>
  <si>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</si>
  <si>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</si>
  <si>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</si>
  <si>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</si>
  <si>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</si>
  <si>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</si>
  <si>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</si>
  <si>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</si>
  <si>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</si>
  <si>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</si>
  <si>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</si>
  <si>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</si>
  <si>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</si>
  <si>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</si>
  <si>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</si>
  <si>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</si>
  <si>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</si>
  <si>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</si>
  <si>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</si>
  <si>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</si>
  <si>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</si>
  <si>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</si>
  <si>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</si>
  <si>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</si>
  <si>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</si>
  <si>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</si>
  <si>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</si>
  <si>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</si>
  <si>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</si>
  <si>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</si>
  <si>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</si>
  <si>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</si>
  <si>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</si>
  <si>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</si>
  <si>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</si>
  <si>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</si>
  <si>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</si>
  <si>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</si>
  <si>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</si>
  <si>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</si>
  <si>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</si>
  <si>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</si>
  <si>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</si>
  <si>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</si>
  <si>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</si>
  <si>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</si>
  <si>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</si>
  <si>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</si>
  <si>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</si>
  <si>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</si>
  <si>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</si>
  <si>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</si>
  <si>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</si>
  <si>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</si>
  <si>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</si>
  <si>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</si>
  <si>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</si>
  <si>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</si>
  <si>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</si>
  <si>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</si>
  <si>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</si>
  <si>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</si>
  <si>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</si>
  <si>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</si>
  <si>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</si>
  <si>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</si>
  <si>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</si>
  <si>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</si>
  <si>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</si>
  <si>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</si>
  <si>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</si>
  <si>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</si>
  <si>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</si>
  <si>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</si>
  <si>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</si>
  <si>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</si>
  <si>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</si>
  <si>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</si>
  <si>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</si>
  <si>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</si>
  <si>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</si>
  <si>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</si>
  <si>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</si>
  <si>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</si>
  <si>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</si>
  <si>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</si>
  <si>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</si>
  <si>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</si>
  <si>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</si>
  <si>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</si>
  <si>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</si>
  <si>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</si>
  <si>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</si>
  <si>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</si>
  <si>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</si>
  <si>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</si>
  <si>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</si>
  <si>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</si>
  <si>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</si>
  <si>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</si>
  <si>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</si>
  <si>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</si>
  <si>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</si>
  <si>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</si>
  <si>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</si>
  <si>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</si>
  <si>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</si>
  <si>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</si>
  <si>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</si>
  <si>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</si>
  <si>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</si>
  <si>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</si>
  <si>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</si>
  <si>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</si>
  <si>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</si>
  <si>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</si>
  <si>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</si>
  <si>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</si>
  <si>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</si>
  <si>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</si>
  <si>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</si>
  <si>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</si>
  <si>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</si>
  <si>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</si>
  <si>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</si>
  <si>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</si>
  <si>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</si>
  <si>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</si>
  <si>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</si>
  <si>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</si>
  <si>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</si>
  <si>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</si>
  <si>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</si>
  <si>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</si>
  <si>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</si>
  <si>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</si>
  <si>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</si>
  <si>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</si>
  <si>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</si>
  <si>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</si>
  <si>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</si>
  <si>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</si>
  <si>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</si>
  <si>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</si>
  <si>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</si>
  <si>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</si>
  <si>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</si>
  <si>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</si>
  <si>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</si>
  <si>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</si>
  <si>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</si>
  <si>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</si>
  <si>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</si>
  <si>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</si>
  <si>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</si>
  <si>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</si>
  <si>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</si>
  <si>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</si>
  <si>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</si>
  <si>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</si>
  <si>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</si>
  <si>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</si>
  <si>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</si>
  <si>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</si>
  <si>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</si>
  <si>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</si>
  <si>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</si>
  <si>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</si>
  <si>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</si>
  <si>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</si>
  <si>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</si>
  <si>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</si>
  <si>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</si>
  <si>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</si>
  <si>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</si>
  <si>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</si>
  <si>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</si>
  <si>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</si>
  <si>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</si>
  <si>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</si>
  <si>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</si>
  <si>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</si>
  <si>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</si>
  <si>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</si>
  <si>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</si>
  <si>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</si>
  <si>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</si>
  <si>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</si>
  <si>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</si>
  <si>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</si>
  <si>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</si>
  <si>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</si>
  <si>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</si>
  <si>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</si>
  <si>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</si>
  <si>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</si>
  <si>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</si>
  <si>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</si>
  <si>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</si>
  <si>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</si>
  <si>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</si>
  <si>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</si>
  <si>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</si>
  <si>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</si>
  <si>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</si>
  <si>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</si>
  <si>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</si>
  <si>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</si>
  <si>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</si>
  <si>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</si>
  <si>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</si>
  <si>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</si>
  <si>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</si>
  <si>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</si>
  <si>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</si>
  <si>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</si>
  <si>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</si>
  <si>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</si>
  <si>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</si>
  <si>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</si>
  <si>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</si>
  <si>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</si>
  <si>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</si>
  <si>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</si>
  <si>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</si>
  <si>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</si>
  <si>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</si>
  <si>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</si>
  <si>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</si>
  <si>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</si>
  <si>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</si>
  <si>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</si>
  <si>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</si>
  <si>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</si>
  <si>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</si>
  <si>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</si>
  <si>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</si>
  <si>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</si>
  <si>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</si>
  <si>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</si>
  <si>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</si>
  <si>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</si>
  <si>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</si>
  <si>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</si>
  <si>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</si>
  <si>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</si>
  <si>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</si>
  <si>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</si>
  <si>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</si>
  <si>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</si>
  <si>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</si>
  <si>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</si>
  <si>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</si>
  <si>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</si>
  <si>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</si>
  <si>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</si>
  <si>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</si>
  <si>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</si>
  <si>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</si>
  <si>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</si>
  <si>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</si>
  <si>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</si>
  <si>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</si>
  <si>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</si>
  <si>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</si>
  <si>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</si>
  <si>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</si>
  <si>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</si>
  <si>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</si>
  <si>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</si>
  <si>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</si>
  <si>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</si>
  <si>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</si>
  <si>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</si>
  <si>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</si>
  <si>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</si>
  <si>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</si>
  <si>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</si>
  <si>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</si>
  <si>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</si>
  <si>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</si>
  <si>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</si>
  <si>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</si>
  <si>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</si>
  <si>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</si>
  <si>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</si>
  <si>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</si>
  <si>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</si>
  <si>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</si>
  <si>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</si>
  <si>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</si>
  <si>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</si>
  <si>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</si>
  <si>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</si>
  <si>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</si>
  <si>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</si>
  <si>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</si>
  <si>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</si>
  <si>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</si>
  <si>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</si>
  <si>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</si>
  <si>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</si>
  <si>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</si>
  <si>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</si>
  <si>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</si>
  <si>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</si>
  <si>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</si>
  <si>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</si>
  <si>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</si>
  <si>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</si>
  <si>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</si>
  <si>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</si>
  <si>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</si>
  <si>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</si>
  <si>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</si>
  <si>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</si>
  <si>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</si>
  <si>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</si>
  <si>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</si>
  <si>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</si>
  <si>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</si>
  <si>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</si>
  <si>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</si>
  <si>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</si>
  <si>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</si>
  <si>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</si>
  <si>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</si>
  <si>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</si>
  <si>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</si>
  <si>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</si>
  <si>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</si>
  <si>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</si>
  <si>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</si>
  <si>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</si>
  <si>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</si>
  <si>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</si>
  <si>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</si>
  <si>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</si>
  <si>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</si>
  <si>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</si>
  <si>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</si>
  <si>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</si>
  <si>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</si>
  <si>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</si>
  <si>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</si>
  <si>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</si>
  <si>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</si>
  <si>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</si>
  <si>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</si>
  <si>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</si>
  <si>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</si>
  <si>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</si>
  <si>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</si>
  <si>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</si>
  <si>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</si>
  <si>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</si>
  <si>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</si>
  <si>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</si>
  <si>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</si>
  <si>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</si>
  <si>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</si>
  <si>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</si>
  <si>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</si>
  <si>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</si>
  <si>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</si>
  <si>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</si>
  <si>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</si>
  <si>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</si>
  <si>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</si>
  <si>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</si>
  <si>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</si>
  <si>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</si>
  <si>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</si>
  <si>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</si>
  <si>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</si>
  <si>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</si>
  <si>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</si>
  <si>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</si>
  <si>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</si>
  <si>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</si>
  <si>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</si>
  <si>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</si>
  <si>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</si>
  <si>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</si>
  <si>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</si>
  <si>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</si>
  <si>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</si>
  <si>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</si>
  <si>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</si>
  <si>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</si>
  <si>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</si>
  <si>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</si>
  <si>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</si>
  <si>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</si>
  <si>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</si>
  <si>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</si>
  <si>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</si>
  <si>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</si>
  <si>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</si>
  <si>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</si>
  <si>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</si>
  <si>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</si>
  <si>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</si>
  <si>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</si>
  <si>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</si>
  <si>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</si>
  <si>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</si>
  <si>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</si>
  <si>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</si>
  <si>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</si>
  <si>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</si>
  <si>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</si>
  <si>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</si>
  <si>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</si>
  <si>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</si>
  <si>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</si>
  <si>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</si>
  <si>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</si>
  <si>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</si>
  <si>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</si>
  <si>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</si>
  <si>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</si>
  <si>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</si>
  <si>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</si>
  <si>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</si>
  <si>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</si>
  <si>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</si>
  <si>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</si>
  <si>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</si>
  <si>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</si>
  <si>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</si>
  <si>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</si>
  <si>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</si>
  <si>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</si>
  <si>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</si>
  <si>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</si>
  <si>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</si>
  <si>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</si>
  <si>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</si>
  <si>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</si>
  <si>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</si>
  <si>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</si>
  <si>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</si>
  <si>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</si>
  <si>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</si>
  <si>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</si>
  <si>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</si>
  <si>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</si>
  <si>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</si>
  <si>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</si>
  <si>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</si>
  <si>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</si>
  <si>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</si>
  <si>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</si>
  <si>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</si>
  <si>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</si>
  <si>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</si>
  <si>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</si>
  <si>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</si>
  <si>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</si>
  <si>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</si>
  <si>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</si>
  <si>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</si>
  <si>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</si>
  <si>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</si>
  <si>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</si>
  <si>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</si>
  <si>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</si>
  <si>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</si>
  <si>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</si>
  <si>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</si>
  <si>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</si>
  <si>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</si>
  <si>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</si>
  <si>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</si>
  <si>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</si>
  <si>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</si>
  <si>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</si>
  <si>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</si>
  <si>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</si>
  <si>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</si>
  <si>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</si>
  <si>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</si>
  <si>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</si>
  <si>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</si>
  <si>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</si>
  <si>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</si>
  <si>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</si>
  <si>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</si>
  <si>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</si>
  <si>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</si>
  <si>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</si>
  <si>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</si>
  <si>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</si>
  <si>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</si>
  <si>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</si>
  <si>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</si>
  <si>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</si>
  <si>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</si>
  <si>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</si>
  <si>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</si>
  <si>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</si>
  <si>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</si>
  <si>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</si>
  <si>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</si>
  <si>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</si>
  <si>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</si>
  <si>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</si>
  <si>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</si>
  <si>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</si>
  <si>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</si>
  <si>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</si>
  <si>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</si>
  <si>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</si>
  <si>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</si>
  <si>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</si>
  <si>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</si>
  <si>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</si>
  <si>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</si>
  <si>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</si>
  <si>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</si>
  <si>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</si>
  <si>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</si>
  <si>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</si>
  <si>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</si>
  <si>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</si>
  <si>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</si>
  <si>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</si>
  <si>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</si>
  <si>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</si>
  <si>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</si>
  <si>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</si>
  <si>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</si>
  <si>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</si>
  <si>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</si>
  <si>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</si>
  <si>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</si>
  <si>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</si>
  <si>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</si>
  <si>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</si>
  <si>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</si>
  <si>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</si>
  <si>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</si>
  <si>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</si>
  <si>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</si>
  <si>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</si>
  <si>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</si>
  <si>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</si>
  <si>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</si>
  <si>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</si>
  <si>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</si>
  <si>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</si>
  <si>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</si>
  <si>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</si>
  <si>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</si>
  <si>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</si>
  <si>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</si>
  <si>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</si>
  <si>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</si>
  <si>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</si>
  <si>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</si>
  <si>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</si>
  <si>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</si>
  <si>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</si>
  <si>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</si>
  <si>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</si>
  <si>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</si>
  <si>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</si>
  <si>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</si>
  <si>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</si>
  <si>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</si>
  <si>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</si>
  <si>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</si>
  <si>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</si>
  <si>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</si>
  <si>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</si>
  <si>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</si>
  <si>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</si>
  <si>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</si>
  <si>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</si>
  <si>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</si>
  <si>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</si>
  <si>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</si>
  <si>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</si>
  <si>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</si>
  <si>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</si>
  <si>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</si>
  <si>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</si>
  <si>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</si>
  <si>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</si>
  <si>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</si>
  <si>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</si>
  <si>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</si>
  <si>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</si>
  <si>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</si>
  <si>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</si>
  <si>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</si>
  <si>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</si>
  <si>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</si>
  <si>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</si>
  <si>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</si>
  <si>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</si>
  <si>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</si>
  <si>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</si>
  <si>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</si>
  <si>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</si>
  <si>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</si>
  <si>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</si>
  <si>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</si>
  <si>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</si>
  <si>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</si>
  <si>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</si>
  <si>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</si>
  <si>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</si>
  <si>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</si>
  <si>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</si>
  <si>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</si>
  <si>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</si>
  <si>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</si>
  <si>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</si>
  <si>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</si>
  <si>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</si>
  <si>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</si>
  <si>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</si>
  <si>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</si>
  <si>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</si>
  <si>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</si>
  <si>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</si>
  <si>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</si>
  <si>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</si>
  <si>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</si>
  <si>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</si>
  <si>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</si>
  <si>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</si>
  <si>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</si>
  <si>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</si>
  <si>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</si>
  <si>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</si>
  <si>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</si>
  <si>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</si>
  <si>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</si>
  <si>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</si>
  <si>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</si>
  <si>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</si>
  <si>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</si>
  <si>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</si>
  <si>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</si>
  <si>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</si>
  <si>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</si>
  <si>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</si>
  <si>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</si>
  <si>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</si>
  <si>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</si>
  <si>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</si>
  <si>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</si>
  <si>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</si>
  <si>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</si>
  <si>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</si>
  <si>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</si>
  <si>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</si>
  <si>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</si>
  <si>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</si>
  <si>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</si>
  <si>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</si>
  <si>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</si>
  <si>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</si>
  <si>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</si>
  <si>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</si>
  <si>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</si>
  <si>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</si>
  <si>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</si>
  <si>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</si>
  <si>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</si>
  <si>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</si>
  <si>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</si>
  <si>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</si>
  <si>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</si>
  <si>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</si>
  <si>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</si>
  <si>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</si>
  <si>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</si>
  <si>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</si>
  <si>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</si>
  <si>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</si>
  <si>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</si>
  <si>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</si>
  <si>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</si>
  <si>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</si>
  <si>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</si>
  <si>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</si>
  <si>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</si>
  <si>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</si>
  <si>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</si>
  <si>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</si>
  <si>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</si>
  <si>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</si>
  <si>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</si>
  <si>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</si>
  <si>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</si>
  <si>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</si>
  <si>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</si>
  <si>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</si>
  <si>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</si>
  <si>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</si>
  <si>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</si>
  <si>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</si>
  <si>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</si>
  <si>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</si>
  <si>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</si>
  <si>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</si>
  <si>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</si>
  <si>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</si>
  <si>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</si>
  <si>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</si>
  <si>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</si>
  <si>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</si>
  <si>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</si>
  <si>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</si>
  <si>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</si>
  <si>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</si>
  <si>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</si>
  <si>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</si>
  <si>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</si>
  <si>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</si>
  <si>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</si>
  <si>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</si>
  <si>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</si>
  <si>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</si>
  <si>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</si>
  <si>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</si>
  <si>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</si>
  <si>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</si>
  <si>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</si>
  <si>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</si>
  <si>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</si>
  <si>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</si>
  <si>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</si>
  <si>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</si>
  <si>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</si>
  <si>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</si>
  <si>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</si>
  <si>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</si>
  <si>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</si>
  <si>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</si>
  <si>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</si>
  <si>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</si>
  <si>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</si>
  <si>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</si>
  <si>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</si>
  <si>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</si>
  <si>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</si>
  <si>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</si>
  <si>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</si>
  <si>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</si>
  <si>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</si>
  <si>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</si>
  <si>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</si>
  <si>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</si>
  <si>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</si>
  <si>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</si>
  <si>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</si>
  <si>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</si>
  <si>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</si>
  <si>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</si>
  <si>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</si>
  <si>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</si>
  <si>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</si>
  <si>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</si>
  <si>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</si>
  <si>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</si>
  <si>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</si>
  <si>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</si>
  <si>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</si>
  <si>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</si>
  <si>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</si>
  <si>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</si>
  <si>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</si>
  <si>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</si>
  <si>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</si>
  <si>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</si>
  <si>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</si>
  <si>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</si>
  <si>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</si>
  <si>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</si>
  <si>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</si>
  <si>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</si>
  <si>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</si>
  <si>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</si>
  <si>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</si>
  <si>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</si>
  <si>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</si>
  <si>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</si>
  <si>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</si>
  <si>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</si>
  <si>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</si>
  <si>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</si>
  <si>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</si>
  <si>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</si>
  <si>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</si>
  <si>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</si>
  <si>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</si>
  <si>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</si>
  <si>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</si>
  <si>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</si>
  <si>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</si>
  <si>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</si>
  <si>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</si>
  <si>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</si>
  <si>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</si>
  <si>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</si>
  <si>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</si>
  <si>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</si>
  <si>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</si>
  <si>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</si>
  <si>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</si>
  <si>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</si>
  <si>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</si>
  <si>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</si>
  <si>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</si>
  <si>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</si>
  <si>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</si>
  <si>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</si>
  <si>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</si>
  <si>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</si>
  <si>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</si>
  <si>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</si>
  <si>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</si>
  <si>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</si>
  <si>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</si>
  <si>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</si>
  <si>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</si>
  <si>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</si>
  <si>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</si>
  <si>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</si>
  <si>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</si>
  <si>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</si>
  <si>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</si>
  <si>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</si>
  <si>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</si>
  <si>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</si>
  <si>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</si>
  <si>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</si>
  <si>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</si>
  <si>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</si>
  <si>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</si>
  <si>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</si>
  <si>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</si>
  <si>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</si>
  <si>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</si>
  <si>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</si>
  <si>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</si>
  <si>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</si>
  <si>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</si>
  <si>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</si>
  <si>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</si>
  <si>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</si>
  <si>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</si>
  <si>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</si>
  <si>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</si>
  <si>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</si>
  <si>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</si>
  <si>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</si>
  <si>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</si>
  <si>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</si>
  <si>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</si>
  <si>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</si>
  <si>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</si>
  <si>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</si>
  <si>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</si>
  <si>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</si>
  <si>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</si>
  <si>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</si>
  <si>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</si>
  <si>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</si>
  <si>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</si>
  <si>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</si>
  <si>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</si>
  <si>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</si>
  <si>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</si>
  <si>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</si>
  <si>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</si>
  <si>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</si>
  <si>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</si>
  <si>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</si>
  <si>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</si>
  <si>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</si>
  <si>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</si>
  <si>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</si>
  <si>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</si>
  <si>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</si>
  <si>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</si>
  <si>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</si>
  <si>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</si>
  <si>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</si>
  <si>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</si>
  <si>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</si>
  <si>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</si>
  <si>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</si>
  <si>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</si>
  <si>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</si>
  <si>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</si>
  <si>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</si>
  <si>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</si>
  <si>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</si>
  <si>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</si>
  <si>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</si>
  <si>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</si>
  <si>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</si>
  <si>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</si>
  <si>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</si>
  <si>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</si>
  <si>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</si>
  <si>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</si>
  <si>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</si>
  <si>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</si>
  <si>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</si>
  <si>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</si>
  <si>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</si>
  <si>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</si>
  <si>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</si>
  <si>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</si>
  <si>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</si>
  <si>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</si>
  <si>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</si>
  <si>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</si>
  <si>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</si>
  <si>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</si>
  <si>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</si>
  <si>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</si>
  <si>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</si>
  <si>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</si>
  <si>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</si>
  <si>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</si>
  <si>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</si>
  <si>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</si>
  <si>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</si>
  <si>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</si>
  <si>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</si>
  <si>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</si>
  <si>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</si>
  <si>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</si>
  <si>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</si>
  <si>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</si>
  <si>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</si>
  <si>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</si>
  <si>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</si>
  <si>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</si>
  <si>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</si>
  <si>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</si>
  <si>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</si>
  <si>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</si>
  <si>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</si>
  <si>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</si>
  <si>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</si>
  <si>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</si>
  <si>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</si>
  <si>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</si>
  <si>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</si>
  <si>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</si>
  <si>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</si>
  <si>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</si>
  <si>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</si>
  <si>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</si>
  <si>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</si>
  <si>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</si>
  <si>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</si>
  <si>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</si>
  <si>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</si>
  <si>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</si>
  <si>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</si>
  <si>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</si>
  <si>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</si>
  <si>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</si>
  <si>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</si>
  <si>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</si>
  <si>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</si>
  <si>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</si>
  <si>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</si>
  <si>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</si>
  <si>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</si>
  <si>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</si>
  <si>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</si>
  <si>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</si>
  <si>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</si>
  <si>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</si>
  <si>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</si>
  <si>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</si>
  <si>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</si>
  <si>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</si>
  <si>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</si>
  <si>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</si>
  <si>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</si>
  <si>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</si>
  <si>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</si>
  <si>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</si>
  <si>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</si>
  <si>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</si>
  <si>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</si>
  <si>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</si>
  <si>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</si>
  <si>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</si>
  <si>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</si>
  <si>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</si>
  <si>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</si>
  <si>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</si>
  <si>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</si>
  <si>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</si>
  <si>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</si>
  <si>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</si>
  <si>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</si>
  <si>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</si>
  <si>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</si>
  <si>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</si>
  <si>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</si>
  <si>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</si>
  <si>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</si>
  <si>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</si>
  <si>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</si>
  <si>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</si>
  <si>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</si>
  <si>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</si>
  <si>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</si>
  <si>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</si>
  <si>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</si>
  <si>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</si>
  <si>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</si>
  <si>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</si>
  <si>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</si>
  <si>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</si>
  <si>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</si>
  <si>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</si>
  <si>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</si>
  <si>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</si>
  <si>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</si>
  <si>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</si>
  <si>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</si>
  <si>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</si>
  <si>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</si>
  <si>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</si>
  <si>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</si>
  <si>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</si>
  <si>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</si>
  <si>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</si>
  <si>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</si>
  <si>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</si>
  <si>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</si>
  <si>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</si>
  <si>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</si>
  <si>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</si>
  <si>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</si>
  <si>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</si>
  <si>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</si>
  <si>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</si>
  <si>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</si>
  <si>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</si>
  <si>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</si>
  <si>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</si>
  <si>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</si>
  <si>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</si>
  <si>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</si>
  <si>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</si>
  <si>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</si>
  <si>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</si>
  <si>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</si>
  <si>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</si>
  <si>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</si>
  <si>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</si>
  <si>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</si>
  <si>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</si>
  <si>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</si>
  <si>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</si>
  <si>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</si>
  <si>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</si>
  <si>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</si>
  <si>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</si>
  <si>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</si>
  <si>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</si>
  <si>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</si>
  <si>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</si>
  <si>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</si>
  <si>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</si>
  <si>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</si>
  <si>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</si>
  <si>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</si>
  <si>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</si>
  <si>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</si>
  <si>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</si>
  <si>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</si>
  <si>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</si>
  <si>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</si>
  <si>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</si>
  <si>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</si>
  <si>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</si>
  <si>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</si>
  <si>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</si>
  <si>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</si>
  <si>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</si>
  <si>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</si>
  <si>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</si>
  <si>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</si>
  <si>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</si>
  <si>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</si>
  <si>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</si>
  <si>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</si>
  <si>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</si>
  <si>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</si>
  <si>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</si>
  <si>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</si>
  <si>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</si>
  <si>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</si>
  <si>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</si>
  <si>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</si>
  <si>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</si>
  <si>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</si>
  <si>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</si>
  <si>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</si>
  <si>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</si>
  <si>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</si>
  <si>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</si>
  <si>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</si>
  <si>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</si>
  <si>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</si>
  <si>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</si>
  <si>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</si>
  <si>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</si>
  <si>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</si>
  <si>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</si>
  <si>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</si>
  <si>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</si>
  <si>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</si>
  <si>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</si>
  <si>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</si>
  <si>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</si>
  <si>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</si>
  <si>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</si>
  <si>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</si>
  <si>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</si>
  <si>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</si>
  <si>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</si>
  <si>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</si>
  <si>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</si>
  <si>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</si>
  <si>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</si>
  <si>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</si>
  <si>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</si>
  <si>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</si>
  <si>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</si>
  <si>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</si>
  <si>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</si>
  <si>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</si>
  <si>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</si>
  <si>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</si>
  <si>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</si>
  <si>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</si>
  <si>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</si>
  <si>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</si>
  <si>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</si>
  <si>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</si>
  <si>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</si>
  <si>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</si>
  <si>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</si>
  <si>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</si>
  <si>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</si>
  <si>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</si>
  <si>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</si>
  <si>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</si>
  <si>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</si>
  <si>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</si>
  <si>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</si>
  <si>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</si>
  <si>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</si>
  <si>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</si>
  <si>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</si>
  <si>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</si>
  <si>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</si>
  <si>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</si>
  <si>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</si>
  <si>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</si>
  <si>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</si>
  <si>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</si>
  <si>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</si>
  <si>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</si>
  <si>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</si>
  <si>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</si>
  <si>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</si>
  <si>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</si>
  <si>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</si>
  <si>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</si>
  <si>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</si>
  <si>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</si>
  <si>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</si>
  <si>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</si>
  <si>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</si>
  <si>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</si>
  <si>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</si>
  <si>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</si>
  <si>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</si>
  <si>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</si>
  <si>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</si>
  <si>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</si>
  <si>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</si>
  <si>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</si>
  <si>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</si>
  <si>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</si>
  <si>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</si>
  <si>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</si>
  <si>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</si>
  <si>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</si>
  <si>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</si>
  <si>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</si>
  <si>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</si>
  <si>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</si>
  <si>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</si>
  <si>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</si>
  <si>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</si>
  <si>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</si>
  <si>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</si>
  <si>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</si>
  <si>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</si>
  <si>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</si>
  <si>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</si>
  <si>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</si>
  <si>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</si>
  <si>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</si>
  <si>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</si>
  <si>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</si>
  <si>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</si>
  <si>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</si>
  <si>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</si>
  <si>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</si>
  <si>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</si>
  <si>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</si>
  <si>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</si>
  <si>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</si>
  <si>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</si>
  <si>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</si>
  <si>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</si>
  <si>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</si>
  <si>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</si>
  <si>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</si>
  <si>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</si>
  <si>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</si>
  <si>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</si>
  <si>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</si>
  <si>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</si>
  <si>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</si>
  <si>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</si>
  <si>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</si>
  <si>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</si>
  <si>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</si>
  <si>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</si>
  <si>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</si>
  <si>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</si>
  <si>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</si>
  <si>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</si>
  <si>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</si>
  <si>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</si>
  <si>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</si>
  <si>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</si>
  <si>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</si>
  <si>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</si>
  <si>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</si>
  <si>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</si>
  <si>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</si>
  <si>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</si>
  <si>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</si>
  <si>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</si>
  <si>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</si>
  <si>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</si>
  <si>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</si>
  <si>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</si>
  <si>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</si>
  <si>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</si>
  <si>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</si>
  <si>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</si>
  <si>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</si>
  <si>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</si>
  <si>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</si>
  <si>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</si>
  <si>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</si>
  <si>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</si>
  <si>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</si>
  <si>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</si>
  <si>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</si>
  <si>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</si>
  <si>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</si>
  <si>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</si>
  <si>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</si>
  <si>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</si>
  <si>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</si>
  <si>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</si>
  <si>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</si>
  <si>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</si>
  <si>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</si>
  <si>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</si>
  <si>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</si>
  <si>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</si>
  <si>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</si>
  <si>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</si>
  <si>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</si>
  <si>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</si>
  <si>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</si>
  <si>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</si>
  <si>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</si>
  <si>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</si>
  <si>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</si>
  <si>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</si>
  <si>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</si>
  <si>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</si>
  <si>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</si>
  <si>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</si>
  <si>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</si>
  <si>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</si>
  <si>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</si>
  <si>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</si>
  <si>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</si>
  <si>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</si>
  <si>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</si>
  <si>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</si>
  <si>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</si>
  <si>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</si>
  <si>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</si>
  <si>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</si>
  <si>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</si>
  <si>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</si>
  <si>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</si>
  <si>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</si>
  <si>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</si>
  <si>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</si>
  <si>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</si>
  <si>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</si>
  <si>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</si>
  <si>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</si>
  <si>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</si>
  <si>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</si>
  <si>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</si>
  <si>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</si>
  <si>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</si>
  <si>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</si>
  <si>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</si>
  <si>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</si>
  <si>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</si>
  <si>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</si>
  <si>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</si>
  <si>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</si>
  <si>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</si>
  <si>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</si>
  <si>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</si>
  <si>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</si>
  <si>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</si>
  <si>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</si>
  <si>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</si>
  <si>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</si>
  <si>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</si>
  <si>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</si>
  <si>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</si>
  <si>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</si>
  <si>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</si>
  <si>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</si>
  <si>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</si>
  <si>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</si>
  <si>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</si>
  <si>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</si>
  <si>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</si>
  <si>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</si>
  <si>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</si>
  <si>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</si>
  <si>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</si>
  <si>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</si>
  <si>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</si>
  <si>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</si>
  <si>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</si>
  <si>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</si>
  <si>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</si>
  <si>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</si>
  <si>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</si>
  <si>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</si>
  <si>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</si>
  <si>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</si>
  <si>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</si>
  <si>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</si>
  <si>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</si>
  <si>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</si>
  <si>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</si>
  <si>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</si>
  <si>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</si>
  <si>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</si>
  <si>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</si>
  <si>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</si>
  <si>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</si>
  <si>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</si>
  <si>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</si>
  <si>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</si>
  <si>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</si>
  <si>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</si>
  <si>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</si>
  <si>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</si>
  <si>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</si>
  <si>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</si>
  <si>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</si>
  <si>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</si>
  <si>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</si>
  <si>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</si>
  <si>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</si>
  <si>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</si>
  <si>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</si>
  <si>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</si>
  <si>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</si>
  <si>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</si>
  <si>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</si>
  <si>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</si>
  <si>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</si>
  <si>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</si>
  <si>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</si>
  <si>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</si>
  <si>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</si>
  <si>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</si>
  <si>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</si>
  <si>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</si>
  <si>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</si>
  <si>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</si>
  <si>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</si>
  <si>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</si>
  <si>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</si>
  <si>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</si>
  <si>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</si>
  <si>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</si>
  <si>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</si>
  <si>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</si>
  <si>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</si>
  <si>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</si>
  <si>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</si>
  <si>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</si>
  <si>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</si>
  <si>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</si>
  <si>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</si>
  <si>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</si>
  <si>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</si>
  <si>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</si>
  <si>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</si>
  <si>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</si>
  <si>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</si>
  <si>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</si>
  <si>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</si>
  <si>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</si>
  <si>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</si>
  <si>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</si>
  <si>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</si>
  <si>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</si>
  <si>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</si>
  <si>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</si>
  <si>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</si>
  <si>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</si>
  <si>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</si>
  <si>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</si>
  <si>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</si>
  <si>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</si>
  <si>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</si>
  <si>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</si>
  <si>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</si>
  <si>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</si>
  <si>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</si>
  <si>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</si>
  <si>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</si>
  <si>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</si>
  <si>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</si>
  <si>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</si>
  <si>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</si>
  <si>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</si>
  <si>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</si>
  <si>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</si>
  <si>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</si>
  <si>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</si>
  <si>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</si>
  <si>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</si>
  <si>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</si>
  <si>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</si>
  <si>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</si>
  <si>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</si>
  <si>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</si>
  <si>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</si>
  <si>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</si>
  <si>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</si>
  <si>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</si>
  <si>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</si>
  <si>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</si>
  <si>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</si>
  <si>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</si>
  <si>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</si>
  <si>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</si>
  <si>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</si>
  <si>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</si>
  <si>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</si>
  <si>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</si>
  <si>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</si>
  <si>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</si>
  <si>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</si>
  <si>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</si>
  <si>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</si>
  <si>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</si>
  <si>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</si>
  <si>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</si>
  <si>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</si>
  <si>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</si>
  <si>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</si>
  <si>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</si>
  <si>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</si>
  <si>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</si>
  <si>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</si>
  <si>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</si>
  <si>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</si>
  <si>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</si>
  <si>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</si>
  <si>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</si>
  <si>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</si>
  <si>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</si>
  <si>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</si>
  <si>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</si>
  <si>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</si>
  <si>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</si>
  <si>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</si>
  <si>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</si>
  <si>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</si>
  <si>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</si>
  <si>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</si>
  <si>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</si>
  <si>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</si>
  <si>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</si>
  <si>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</si>
  <si>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</si>
  <si>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</si>
  <si>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</si>
  <si>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</si>
  <si>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</si>
  <si>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</si>
  <si>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</si>
  <si>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</si>
  <si>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</si>
  <si>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</si>
  <si>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</si>
  <si>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</si>
  <si>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</si>
  <si>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</si>
  <si>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</si>
  <si>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</si>
  <si>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</si>
  <si>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</si>
  <si>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</si>
  <si>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</si>
  <si>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</si>
  <si>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</si>
  <si>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</si>
  <si>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</si>
  <si>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</si>
  <si>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</si>
  <si>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</si>
  <si>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</si>
  <si>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</si>
  <si>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</si>
  <si>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</si>
  <si>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</si>
  <si>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</si>
  <si>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</si>
  <si>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</si>
  <si>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</si>
  <si>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</si>
  <si>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</si>
  <si>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</si>
  <si>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</si>
  <si>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</si>
  <si>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</si>
  <si>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</si>
  <si>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</si>
  <si>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</si>
  <si>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</si>
  <si>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</si>
  <si>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</si>
  <si>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</si>
  <si>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</si>
  <si>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</si>
  <si>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</si>
  <si>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</si>
  <si>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</si>
  <si>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</si>
  <si>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</si>
  <si>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</si>
  <si>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</si>
  <si>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</si>
  <si>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</si>
  <si>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</si>
  <si>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</si>
  <si>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</si>
  <si>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</si>
  <si>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</si>
  <si>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</si>
  <si>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</si>
  <si>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</si>
  <si>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</si>
  <si>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</si>
  <si>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</si>
  <si>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</si>
  <si>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</si>
  <si>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</si>
  <si>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</si>
  <si>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</si>
  <si>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</si>
  <si>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</si>
  <si>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</si>
  <si>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</si>
  <si>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</si>
  <si>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</si>
  <si>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</si>
  <si>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</si>
  <si>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</si>
  <si>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</si>
  <si>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</si>
  <si>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</si>
  <si>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</si>
  <si>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</si>
  <si>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</si>
  <si>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</si>
  <si>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</si>
  <si>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</si>
  <si>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</si>
  <si>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</si>
  <si>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</si>
  <si>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</si>
  <si>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</si>
  <si>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</si>
  <si>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</si>
  <si>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</si>
  <si>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</si>
  <si>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</si>
  <si>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</si>
  <si>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</si>
  <si>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</si>
  <si>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</si>
  <si>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</si>
  <si>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</si>
  <si>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</si>
  <si>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</si>
  <si>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</si>
  <si>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</si>
  <si>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</si>
  <si>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</si>
  <si>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</si>
  <si>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</si>
  <si>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</si>
  <si>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</si>
  <si>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</si>
  <si>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</si>
  <si>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</si>
  <si>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</si>
  <si>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</si>
  <si>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</si>
  <si>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</si>
  <si>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</si>
  <si>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</si>
  <si>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</si>
  <si>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</si>
  <si>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</si>
  <si>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</si>
  <si>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</si>
  <si>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</si>
  <si>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</si>
  <si>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</si>
  <si>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</si>
  <si>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</si>
  <si>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</si>
  <si>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</si>
  <si>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</si>
  <si>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</si>
  <si>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</si>
  <si>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</si>
  <si>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</si>
  <si>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</si>
  <si>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</si>
  <si>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</si>
  <si>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</si>
  <si>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</si>
  <si>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</si>
  <si>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</si>
  <si>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</si>
  <si>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</si>
  <si>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</si>
  <si>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</si>
  <si>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</si>
  <si>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</si>
  <si>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</si>
  <si>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</si>
  <si>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</si>
  <si>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</si>
  <si>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</si>
  <si>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</si>
  <si>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</si>
  <si>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</si>
  <si>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</si>
  <si>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</si>
  <si>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</si>
  <si>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</si>
  <si>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</si>
  <si>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</si>
  <si>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</si>
  <si>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</si>
  <si>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</si>
  <si>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</si>
  <si>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</si>
  <si>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</si>
  <si>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</si>
  <si>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</si>
  <si>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</si>
  <si>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</si>
  <si>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</si>
  <si>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</si>
  <si>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</si>
  <si>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</si>
  <si>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</si>
  <si>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</si>
  <si>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</si>
  <si>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</si>
  <si>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</si>
  <si>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</si>
  <si>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</si>
  <si>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</si>
  <si>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</si>
  <si>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</si>
  <si>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</si>
  <si>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</si>
  <si>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</si>
  <si>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</si>
  <si>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</si>
  <si>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</si>
  <si>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</si>
  <si>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</si>
  <si>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</si>
  <si>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</si>
  <si>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</si>
  <si>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</si>
  <si>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</si>
  <si>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</si>
  <si>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</si>
  <si>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</si>
  <si>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</si>
  <si>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</si>
  <si>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</si>
  <si>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</si>
  <si>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</si>
  <si>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</si>
  <si>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</si>
  <si>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</si>
  <si>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</si>
  <si>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</si>
  <si>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</si>
  <si>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</si>
  <si>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</si>
  <si>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</si>
  <si>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</si>
  <si>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</si>
  <si>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</si>
  <si>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</si>
  <si>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</si>
  <si>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</si>
  <si>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</si>
  <si>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</si>
  <si>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</si>
  <si>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</si>
  <si>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</si>
  <si>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</si>
  <si>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</si>
  <si>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</si>
  <si>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</si>
  <si>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</si>
  <si>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</si>
  <si>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</si>
  <si>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</si>
  <si>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</si>
  <si>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</si>
  <si>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</si>
  <si>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</si>
  <si>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</si>
  <si>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</si>
  <si>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</si>
  <si>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</si>
  <si>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</si>
  <si>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</si>
  <si>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</si>
  <si>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</si>
  <si>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</si>
  <si>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</si>
  <si>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</si>
  <si>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</si>
  <si>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</si>
  <si>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</si>
  <si>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</si>
  <si>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</si>
  <si>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</si>
  <si>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</si>
  <si>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</si>
  <si>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</si>
  <si>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</si>
  <si>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</si>
  <si>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</si>
  <si>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</si>
  <si>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</si>
  <si>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</si>
  <si>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</si>
  <si>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</si>
  <si>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</si>
  <si>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</si>
  <si>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</si>
  <si>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</si>
  <si>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</si>
  <si>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</si>
  <si>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</si>
  <si>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</si>
  <si>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</si>
  <si>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</si>
  <si>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</si>
  <si>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</si>
  <si>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</si>
  <si>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</si>
  <si>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</si>
  <si>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</si>
  <si>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</si>
  <si>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</si>
  <si>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</si>
  <si>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</si>
  <si>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</si>
  <si>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</si>
  <si>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</si>
  <si>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</si>
  <si>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</si>
  <si>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</si>
  <si>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</si>
  <si>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</si>
  <si>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</si>
  <si>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</si>
  <si>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</si>
  <si>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</si>
  <si>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</si>
  <si>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</si>
  <si>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</si>
  <si>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</si>
  <si>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</si>
  <si>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</si>
  <si>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</si>
  <si>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</si>
  <si>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</si>
  <si>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</si>
  <si>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</si>
  <si>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</si>
  <si>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</si>
  <si>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</si>
  <si>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</si>
  <si>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</si>
  <si>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</si>
  <si>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</si>
  <si>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</si>
  <si>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</si>
  <si>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</si>
  <si>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</si>
  <si>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</si>
  <si>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</si>
  <si>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</si>
  <si>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</si>
  <si>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</si>
  <si>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</si>
  <si>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</si>
  <si>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</si>
  <si>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</si>
  <si>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</si>
  <si>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</si>
  <si>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</si>
  <si>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</si>
  <si>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</si>
  <si>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</si>
  <si>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</si>
  <si>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</si>
  <si>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</si>
  <si>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</si>
  <si>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</si>
  <si>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</si>
  <si>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</si>
  <si>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</si>
  <si>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</si>
  <si>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</si>
  <si>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</si>
  <si>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</si>
  <si>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</si>
  <si>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</si>
  <si>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</si>
  <si>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</si>
  <si>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</si>
  <si>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</si>
  <si>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</si>
  <si>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</si>
  <si>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</si>
  <si>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</si>
  <si>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</si>
  <si>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</si>
  <si>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</si>
  <si>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</si>
  <si>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</si>
  <si>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</si>
  <si>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</si>
  <si>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</si>
  <si>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</si>
  <si>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</si>
  <si>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</si>
  <si>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</si>
  <si>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</si>
  <si>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</si>
  <si>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</si>
  <si>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</si>
  <si>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</si>
  <si>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</si>
  <si>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</si>
  <si>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</si>
  <si>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</si>
  <si>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</si>
  <si>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</si>
  <si>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</si>
  <si>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</si>
  <si>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</si>
  <si>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</si>
  <si>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</si>
  <si>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</si>
  <si>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</si>
  <si>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</si>
  <si>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</si>
  <si>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</si>
  <si>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</si>
  <si>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</si>
  <si>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</si>
  <si>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</si>
  <si>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</si>
  <si>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</si>
  <si>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</si>
  <si>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</si>
  <si>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</si>
  <si>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</si>
  <si>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</si>
  <si>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</si>
  <si>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</si>
  <si>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</si>
  <si>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</si>
  <si>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</si>
  <si>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</si>
  <si>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</si>
  <si>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</si>
  <si>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</si>
  <si>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</si>
  <si>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</si>
  <si>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</si>
  <si>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</si>
  <si>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</si>
  <si>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</si>
  <si>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</si>
  <si>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</si>
  <si>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</si>
  <si>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</si>
  <si>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</si>
  <si>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</si>
  <si>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</si>
  <si>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</si>
  <si>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</si>
  <si>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</si>
  <si>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</si>
  <si>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</si>
  <si>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</si>
  <si>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</si>
  <si>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</si>
  <si>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</si>
  <si>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</si>
  <si>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</si>
  <si>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</si>
  <si>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</si>
  <si>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</si>
  <si>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</si>
  <si>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</si>
  <si>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</si>
  <si>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</si>
  <si>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</si>
  <si>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</si>
  <si>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</si>
  <si>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</si>
  <si>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</si>
  <si>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</si>
  <si>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</si>
  <si>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</si>
  <si>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</si>
  <si>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</si>
  <si>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</si>
  <si>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</si>
  <si>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</si>
  <si>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</si>
  <si>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</si>
  <si>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</si>
  <si>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</si>
  <si>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</si>
  <si>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</si>
  <si>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</si>
  <si>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</si>
  <si>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</si>
  <si>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</si>
  <si>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</si>
  <si>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</si>
  <si>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</si>
  <si>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</si>
  <si>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</si>
  <si>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</si>
  <si>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</si>
  <si>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</si>
  <si>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</si>
  <si>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</si>
  <si>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</si>
  <si>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</si>
  <si>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</si>
  <si>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</si>
  <si>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</si>
  <si>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</si>
  <si>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</si>
  <si>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</si>
  <si>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</si>
  <si>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</si>
  <si>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</si>
  <si>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</si>
  <si>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</si>
  <si>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</si>
  <si>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</si>
  <si>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</si>
  <si>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</si>
  <si>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</si>
  <si>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</si>
  <si>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</si>
  <si>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</si>
  <si>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</si>
  <si>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</si>
  <si>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</si>
  <si>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</si>
  <si>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</si>
  <si>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</si>
  <si>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</si>
  <si>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</si>
  <si>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</si>
  <si>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</si>
  <si>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</si>
  <si>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</si>
  <si>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</si>
  <si>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</si>
  <si>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</si>
  <si>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</si>
  <si>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</si>
  <si>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</si>
  <si>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</si>
  <si>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</si>
  <si>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</si>
  <si>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</si>
  <si>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</si>
  <si>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</si>
  <si>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</si>
  <si>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</si>
  <si>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</si>
  <si>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</si>
  <si>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</si>
  <si>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</si>
  <si>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</si>
  <si>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</si>
  <si>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</si>
  <si>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</si>
  <si>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</si>
  <si>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</si>
  <si>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</si>
  <si>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</si>
  <si>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</si>
  <si>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</si>
  <si>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</si>
  <si>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</si>
  <si>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</si>
  <si>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</si>
  <si>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</si>
  <si>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</si>
  <si>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</si>
  <si>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</si>
  <si>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</si>
  <si>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</si>
  <si>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</si>
  <si>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</si>
  <si>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</si>
  <si>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</si>
  <si>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</si>
  <si>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</si>
  <si>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</si>
  <si>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</si>
  <si>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</si>
  <si>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</si>
  <si>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</si>
  <si>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</si>
  <si>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</si>
  <si>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</si>
  <si>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</si>
  <si>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</si>
  <si>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</si>
  <si>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</si>
  <si>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</si>
  <si>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</si>
  <si>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</si>
  <si>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</si>
  <si>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</si>
  <si>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</si>
  <si>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</si>
  <si>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</si>
  <si>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</si>
  <si>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</si>
  <si>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</si>
  <si>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</si>
  <si>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</si>
  <si>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</si>
  <si>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</si>
  <si>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</si>
  <si>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</si>
  <si>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</si>
  <si>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</si>
  <si>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</si>
  <si>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</si>
  <si>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</si>
  <si>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</si>
  <si>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</si>
  <si>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</si>
  <si>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</si>
  <si>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</si>
  <si>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</si>
  <si>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</si>
  <si>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</si>
  <si>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</si>
  <si>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</si>
  <si>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</si>
  <si>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</si>
  <si>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</si>
  <si>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</si>
  <si>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</si>
  <si>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</si>
  <si>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</si>
  <si>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</si>
  <si>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</si>
  <si>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</si>
  <si>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</si>
  <si>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</si>
  <si>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</si>
  <si>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</si>
  <si>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</si>
  <si>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</si>
  <si>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</si>
  <si>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</si>
  <si>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</si>
  <si>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</si>
  <si>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</si>
  <si>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</si>
  <si>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</si>
  <si>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</si>
  <si>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</si>
  <si>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</si>
  <si>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</si>
  <si>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</si>
  <si>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</si>
  <si>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</si>
  <si>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</si>
  <si>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</si>
  <si>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</si>
  <si>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</si>
  <si>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</si>
  <si>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</si>
  <si>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</si>
  <si>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</si>
  <si>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</si>
  <si>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</si>
  <si>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</si>
  <si>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</si>
  <si>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</si>
  <si>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</si>
  <si>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</si>
  <si>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</si>
  <si>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</si>
  <si>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</si>
  <si>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</si>
  <si>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</si>
  <si>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</si>
  <si>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</si>
  <si>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</si>
  <si>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</si>
  <si>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</si>
  <si>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</si>
  <si>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</si>
  <si>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</si>
  <si>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</si>
  <si>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</si>
  <si>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</si>
  <si>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</si>
  <si>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</si>
  <si>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</si>
  <si>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</si>
  <si>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</si>
  <si>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</si>
  <si>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</si>
  <si>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</si>
  <si>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</si>
  <si>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</si>
  <si>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</si>
  <si>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</si>
  <si>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</si>
  <si>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</si>
  <si>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</si>
  <si>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</si>
  <si>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</si>
  <si>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</si>
  <si>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</si>
  <si>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</si>
  <si>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</si>
  <si>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</si>
  <si>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</si>
  <si>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</si>
  <si>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</si>
  <si>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</si>
  <si>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</si>
  <si>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</si>
  <si>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</si>
  <si>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</si>
  <si>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</si>
  <si>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</si>
  <si>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</si>
  <si>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</si>
  <si>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</si>
  <si>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</si>
  <si>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</si>
  <si>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</si>
  <si>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</si>
  <si>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</si>
  <si>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</si>
  <si>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</si>
  <si>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</si>
  <si>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</si>
  <si>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</si>
  <si>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</si>
  <si>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</si>
  <si>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</si>
  <si>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</si>
  <si>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</si>
  <si>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</si>
  <si>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</si>
  <si>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</si>
  <si>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</si>
  <si>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</si>
  <si>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</si>
  <si>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</si>
  <si>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</si>
  <si>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</si>
  <si>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</si>
  <si>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</si>
  <si>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</si>
  <si>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</si>
  <si>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</si>
  <si>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</si>
  <si>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</si>
  <si>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</si>
  <si>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</si>
  <si>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</si>
  <si>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</si>
  <si>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</si>
  <si>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</si>
  <si>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</si>
  <si>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</si>
  <si>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</si>
  <si>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</si>
  <si>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</si>
  <si>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</si>
  <si>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</si>
  <si>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</si>
  <si>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</si>
  <si>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</si>
  <si>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</si>
  <si>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</si>
  <si>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</si>
  <si>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</si>
  <si>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</si>
  <si>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</si>
  <si>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</si>
  <si>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</si>
  <si>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</si>
  <si>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</si>
  <si>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</si>
  <si>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</si>
  <si>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</si>
  <si>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</si>
  <si>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</si>
  <si>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</si>
  <si>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</si>
  <si>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</si>
  <si>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</si>
  <si>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</si>
  <si>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</si>
  <si>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</si>
  <si>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</si>
  <si>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</si>
  <si>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</si>
  <si>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</si>
  <si>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</si>
  <si>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</si>
  <si>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</si>
  <si>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</si>
  <si>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</si>
  <si>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</si>
  <si>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</si>
  <si>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</si>
  <si>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</si>
  <si>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</si>
  <si>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</si>
  <si>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</si>
  <si>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</si>
  <si>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</si>
  <si>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</si>
  <si>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</si>
  <si>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</si>
  <si>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</si>
  <si>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</si>
  <si>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</si>
  <si>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</si>
  <si>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</si>
  <si>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</si>
  <si>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</si>
  <si>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</si>
  <si>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</si>
  <si>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</si>
  <si>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</si>
  <si>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</si>
  <si>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</si>
  <si>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</si>
  <si>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</si>
  <si>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</si>
  <si>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</si>
  <si>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</si>
  <si>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</si>
  <si>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</si>
  <si>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</si>
  <si>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</si>
  <si>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</si>
  <si>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</si>
  <si>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</si>
  <si>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</si>
  <si>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</si>
  <si>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</si>
  <si>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</si>
  <si>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</si>
  <si>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</si>
  <si>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</si>
  <si>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</si>
  <si>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</si>
  <si>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</si>
  <si>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</si>
  <si>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</si>
  <si>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</si>
  <si>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</si>
  <si>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</si>
  <si>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</si>
  <si>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</si>
  <si>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</si>
  <si>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</si>
  <si>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</si>
  <si>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</si>
  <si>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</si>
  <si>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</si>
  <si>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</si>
  <si>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</si>
  <si>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</si>
  <si>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</si>
  <si>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</si>
  <si>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</si>
  <si>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</si>
  <si>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</si>
  <si>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</si>
  <si>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</si>
  <si>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</si>
  <si>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</si>
  <si>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</si>
  <si>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</si>
  <si>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</si>
  <si>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</si>
  <si>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</si>
  <si>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</si>
  <si>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</si>
  <si>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</si>
  <si>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</si>
  <si>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</si>
  <si>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</si>
  <si>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</si>
  <si>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</si>
  <si>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</si>
  <si>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</si>
  <si>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</si>
  <si>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</si>
  <si>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</si>
  <si>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</si>
  <si>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</si>
  <si>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</si>
  <si>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</si>
  <si>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</si>
  <si>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</si>
  <si>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</si>
  <si>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</si>
  <si>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</si>
  <si>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</si>
  <si>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</si>
  <si>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</si>
  <si>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</si>
  <si>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</si>
  <si>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</si>
  <si>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</si>
  <si>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</si>
  <si>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</si>
  <si>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</si>
  <si>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</si>
  <si>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</si>
  <si>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</si>
  <si>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</si>
  <si>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</si>
  <si>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</si>
  <si>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</si>
  <si>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</si>
  <si>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</si>
  <si>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</si>
  <si>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</si>
  <si>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</si>
  <si>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</si>
  <si>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</si>
  <si>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</si>
  <si>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</si>
  <si>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</si>
  <si>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</si>
  <si>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</si>
  <si>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</si>
  <si>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</si>
  <si>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</si>
  <si>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</si>
  <si>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</si>
  <si>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</si>
  <si>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</si>
  <si>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</si>
  <si>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</si>
  <si>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</si>
  <si>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</si>
  <si>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</si>
  <si>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</si>
  <si>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</si>
  <si>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</si>
  <si>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</si>
  <si>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</si>
  <si>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</si>
  <si>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</si>
  <si>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</si>
  <si>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</si>
  <si>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</si>
  <si>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</si>
  <si>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</si>
  <si>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</si>
  <si>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</si>
  <si>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</si>
  <si>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</si>
  <si>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</si>
  <si>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</si>
  <si>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</si>
  <si>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</si>
  <si>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</si>
  <si>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</si>
  <si>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</si>
  <si>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</si>
  <si>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</si>
  <si>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</si>
  <si>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</si>
  <si>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</si>
  <si>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</si>
  <si>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</si>
  <si>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</si>
  <si>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</si>
  <si>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</si>
  <si>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</si>
  <si>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</si>
  <si>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</si>
  <si>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</si>
  <si>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</si>
  <si>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</si>
  <si>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</si>
  <si>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</si>
  <si>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</si>
  <si>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</si>
  <si>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</si>
  <si>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</si>
  <si>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</si>
  <si>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</si>
  <si>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</si>
  <si>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</si>
  <si>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</si>
  <si>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</si>
  <si>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</si>
  <si>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</si>
  <si>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</si>
  <si>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</si>
  <si>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</si>
  <si>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</si>
  <si>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</si>
  <si>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</si>
  <si>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</si>
  <si>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</si>
  <si>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</si>
  <si>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</si>
  <si>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</si>
  <si>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</si>
  <si>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</si>
  <si>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</si>
  <si>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</si>
  <si>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</si>
  <si>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</si>
  <si>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</si>
  <si>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</si>
  <si>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</si>
  <si>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</si>
  <si>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</si>
  <si>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</si>
  <si>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</si>
  <si>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</si>
  <si>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</si>
  <si>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</si>
  <si>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</si>
  <si>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</si>
  <si>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</si>
  <si>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</si>
  <si>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</si>
  <si>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</si>
  <si>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</si>
  <si>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</si>
  <si>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</si>
  <si>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</si>
  <si>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</si>
  <si>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</si>
  <si>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</si>
  <si>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</si>
  <si>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</si>
  <si>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</si>
  <si>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</si>
  <si>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</si>
  <si>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</si>
  <si>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</si>
  <si>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</si>
  <si>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</si>
  <si>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</si>
  <si>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</si>
  <si>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</si>
  <si>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</si>
  <si>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</si>
  <si>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</si>
  <si>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</si>
  <si>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</si>
  <si>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</si>
  <si>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</si>
  <si>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</si>
  <si>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</si>
  <si>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</si>
  <si>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</si>
  <si>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</si>
  <si>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</si>
  <si>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</si>
  <si>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</si>
  <si>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</si>
  <si>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</si>
  <si>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</si>
  <si>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</si>
  <si>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</si>
  <si>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</si>
  <si>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</si>
  <si>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</si>
  <si>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</si>
  <si>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</si>
  <si>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</si>
  <si>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</si>
  <si>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</si>
  <si>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</si>
  <si>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</si>
  <si>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</si>
  <si>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</si>
  <si>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</si>
  <si>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</si>
  <si>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</si>
  <si>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</si>
  <si>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</si>
  <si>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</si>
  <si>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</si>
  <si>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</si>
  <si>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</si>
  <si>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</si>
  <si>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</si>
  <si>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</si>
  <si>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</si>
  <si>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</si>
  <si>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</si>
  <si>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</si>
  <si>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</si>
  <si>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</si>
  <si>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</si>
  <si>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</si>
  <si>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</si>
  <si>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</si>
  <si>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</si>
  <si>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</si>
  <si>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</si>
  <si>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</si>
  <si>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</si>
  <si>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</si>
  <si>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</si>
  <si>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</si>
  <si>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</si>
  <si>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</si>
  <si>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</si>
  <si>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</si>
  <si>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</si>
  <si>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</si>
  <si>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</si>
  <si>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</si>
  <si>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</si>
  <si>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</si>
  <si>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</si>
  <si>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</si>
  <si>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</si>
  <si>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</si>
  <si>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</si>
  <si>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</si>
  <si>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</si>
  <si>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</si>
  <si>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</si>
  <si>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</si>
  <si>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</si>
  <si>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</si>
  <si>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</si>
  <si>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</si>
  <si>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</si>
  <si>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</si>
  <si>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</si>
  <si>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</si>
  <si>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</si>
  <si>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</si>
  <si>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</si>
  <si>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</si>
  <si>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</si>
  <si>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</si>
  <si>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</si>
  <si>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</si>
  <si>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</si>
  <si>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</si>
  <si>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</si>
  <si>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</si>
  <si>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</si>
  <si>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</si>
  <si>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</si>
  <si>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</si>
  <si>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</si>
  <si>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</si>
  <si>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</si>
  <si>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</si>
  <si>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</si>
  <si>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</si>
  <si>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</si>
  <si>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</si>
  <si>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</si>
  <si>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</si>
  <si>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</si>
  <si>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</si>
  <si>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</si>
  <si>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</si>
  <si>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</si>
  <si>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</si>
  <si>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</si>
  <si>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</si>
  <si>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</si>
  <si>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</si>
  <si>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</si>
  <si>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</si>
  <si>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</si>
  <si>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</si>
  <si>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</si>
  <si>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</si>
  <si>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</si>
  <si>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</si>
  <si>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</si>
  <si>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</si>
  <si>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</si>
  <si>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</si>
  <si>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</si>
  <si>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</si>
  <si>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</si>
  <si>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</si>
  <si>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</si>
  <si>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</si>
  <si>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</si>
  <si>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</si>
  <si>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</si>
  <si>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</si>
  <si>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</si>
  <si>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</si>
  <si>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</si>
  <si>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</si>
  <si>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</si>
  <si>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</si>
  <si>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</si>
  <si>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</si>
  <si>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</si>
  <si>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</si>
  <si>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</si>
  <si>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</si>
  <si>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</si>
  <si>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</si>
  <si>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</si>
  <si>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</si>
  <si>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</si>
  <si>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</si>
  <si>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</si>
  <si>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</si>
  <si>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</si>
  <si>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</si>
  <si>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</si>
  <si>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</si>
  <si>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</si>
  <si>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</si>
  <si>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</si>
  <si>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</si>
  <si>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</si>
  <si>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</si>
  <si>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</si>
  <si>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</si>
  <si>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</si>
  <si>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</si>
  <si>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</si>
  <si>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</si>
  <si>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</si>
  <si>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</si>
  <si>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</si>
  <si>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</si>
  <si>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</si>
  <si>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</si>
  <si>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</si>
  <si>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</si>
  <si>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</si>
  <si>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</si>
  <si>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</si>
  <si>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</si>
  <si>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</si>
  <si>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</si>
  <si>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</si>
  <si>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</si>
  <si>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</si>
  <si>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</si>
  <si>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</si>
  <si>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</si>
  <si>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</si>
  <si>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</si>
  <si>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</si>
  <si>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</si>
  <si>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</si>
  <si>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</si>
  <si>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</si>
  <si>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</si>
  <si>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</si>
  <si>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</si>
  <si>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</si>
  <si>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</si>
  <si>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</si>
  <si>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</si>
  <si>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</si>
  <si>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</si>
  <si>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</si>
  <si>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</si>
  <si>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</si>
  <si>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</si>
  <si>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</si>
  <si>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</si>
  <si>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</si>
  <si>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</si>
  <si>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</si>
  <si>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</si>
  <si>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</si>
  <si>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</si>
  <si>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</si>
  <si>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</si>
  <si>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</si>
  <si>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</si>
  <si>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</si>
  <si>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</si>
  <si>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</si>
  <si>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</si>
  <si>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</si>
  <si>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</si>
  <si>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</si>
  <si>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</si>
  <si>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</si>
  <si>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</si>
  <si>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</si>
  <si>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</si>
  <si>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</si>
  <si>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</si>
  <si>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</si>
  <si>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</si>
  <si>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</si>
  <si>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</si>
  <si>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</si>
  <si>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</si>
  <si>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</si>
  <si>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</si>
  <si>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</si>
  <si>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</si>
  <si>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</si>
  <si>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</si>
  <si>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</si>
  <si>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</si>
  <si>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</si>
  <si>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</si>
  <si>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</si>
  <si>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</si>
  <si>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</si>
  <si>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</si>
  <si>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</si>
  <si>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</si>
  <si>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</si>
  <si>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</si>
  <si>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</si>
  <si>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</si>
  <si>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</si>
  <si>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</si>
  <si>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</si>
  <si>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</si>
  <si>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</si>
  <si>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</si>
  <si>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</si>
  <si>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</si>
  <si>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</si>
  <si>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</si>
  <si>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</si>
  <si>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</si>
  <si>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</si>
  <si>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</si>
  <si>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</si>
  <si>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</si>
  <si>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</si>
  <si>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</si>
  <si>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</si>
  <si>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</si>
  <si>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</si>
  <si>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</si>
  <si>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</si>
  <si>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</si>
  <si>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</si>
  <si>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</si>
  <si>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</si>
  <si>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</si>
  <si>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</si>
  <si>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</si>
  <si>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</si>
  <si>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</si>
  <si>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</si>
  <si>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</si>
  <si>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</si>
  <si>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</si>
  <si>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</si>
  <si>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</si>
  <si>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</si>
  <si>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</si>
  <si>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</si>
  <si>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</si>
  <si>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</si>
  <si>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</si>
  <si>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</si>
  <si>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</si>
  <si>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</si>
  <si>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</si>
  <si>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</si>
  <si>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</si>
  <si>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</si>
  <si>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</si>
  <si>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</si>
  <si>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</si>
  <si>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</si>
  <si>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</si>
  <si>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</si>
  <si>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</si>
  <si>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</si>
  <si>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</si>
  <si>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</si>
  <si>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</si>
  <si>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</si>
  <si>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</si>
  <si>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</si>
  <si>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</si>
  <si>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</si>
  <si>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</si>
  <si>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</si>
  <si>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</si>
  <si>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</si>
  <si>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</si>
  <si>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</si>
  <si>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</si>
  <si>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</si>
  <si>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</si>
  <si>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</si>
  <si>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</si>
  <si>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</si>
  <si>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</si>
  <si>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</si>
  <si>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</si>
  <si>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</si>
  <si>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</si>
  <si>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</si>
  <si>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</si>
  <si>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</si>
  <si>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</si>
  <si>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</si>
  <si>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</si>
  <si>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</si>
  <si>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</si>
  <si>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</si>
  <si>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</si>
  <si>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</si>
  <si>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</si>
  <si>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</si>
  <si>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</si>
  <si>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</si>
  <si>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</si>
  <si>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</si>
  <si>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</si>
  <si>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</si>
  <si>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</si>
  <si>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</si>
  <si>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</si>
  <si>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</si>
  <si>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</si>
  <si>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</si>
  <si>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</si>
  <si>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</si>
  <si>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</si>
  <si>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</si>
  <si>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</si>
  <si>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</si>
  <si>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</si>
  <si>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</si>
  <si>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</si>
  <si>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</si>
  <si>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</si>
  <si>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</si>
  <si>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</si>
  <si>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</si>
  <si>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</si>
  <si>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</si>
  <si>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</si>
  <si>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</si>
  <si>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</si>
  <si>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</si>
  <si>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</si>
  <si>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</si>
  <si>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</si>
  <si>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</si>
  <si>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</si>
  <si>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</si>
  <si>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</si>
  <si>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</si>
  <si>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</si>
  <si>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</si>
  <si>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</si>
  <si>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</si>
  <si>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</si>
  <si>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</si>
  <si>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</si>
  <si>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</si>
  <si>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</si>
  <si>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</si>
  <si>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</si>
  <si>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</si>
  <si>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</si>
  <si>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</si>
  <si>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</si>
  <si>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</si>
  <si>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</si>
  <si>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</si>
  <si>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</si>
  <si>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</si>
  <si>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</si>
  <si>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</si>
  <si>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</si>
  <si>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</si>
  <si>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</si>
  <si>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</si>
  <si>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</si>
  <si>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</si>
  <si>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</si>
  <si>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</si>
  <si>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</si>
  <si>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</si>
  <si>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</si>
  <si>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</si>
  <si>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</si>
  <si>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</si>
  <si>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</si>
  <si>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</si>
  <si>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</si>
  <si>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</si>
  <si>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</si>
  <si>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</si>
  <si>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</si>
  <si>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</si>
  <si>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</si>
  <si>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</si>
  <si>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</si>
  <si>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</si>
  <si>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</si>
  <si>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</si>
  <si>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</si>
  <si>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</si>
  <si>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</si>
  <si>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</si>
  <si>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</si>
  <si>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</si>
  <si>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</si>
  <si>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</si>
  <si>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</si>
  <si>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</si>
  <si>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</si>
  <si>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</si>
  <si>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</si>
  <si>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</si>
  <si>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</si>
  <si>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</si>
  <si>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</si>
  <si>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</si>
  <si>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</si>
  <si>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</si>
  <si>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</si>
  <si>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</si>
  <si>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</si>
  <si>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</si>
  <si>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</si>
  <si>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</si>
  <si>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</si>
  <si>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</si>
  <si>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</si>
  <si>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</si>
  <si>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</si>
  <si>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</si>
  <si>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</si>
  <si>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</si>
  <si>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</si>
  <si>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</si>
  <si>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</si>
  <si>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</si>
  <si>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</si>
  <si>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</si>
  <si>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</si>
  <si>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</si>
  <si>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</si>
  <si>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</si>
  <si>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</si>
  <si>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</si>
  <si>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</si>
  <si>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</si>
  <si>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</si>
  <si>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</si>
  <si>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</si>
  <si>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</si>
  <si>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</si>
  <si>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</si>
  <si>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</si>
  <si>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</si>
  <si>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</si>
  <si>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</si>
  <si>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</si>
  <si>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</si>
  <si>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</si>
  <si>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</si>
  <si>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</si>
  <si>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</si>
  <si>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</si>
  <si>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</si>
  <si>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</si>
  <si>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</si>
  <si>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</si>
  <si>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</si>
  <si>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</si>
  <si>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</si>
  <si>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</si>
  <si>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</si>
  <si>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</si>
  <si>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</si>
  <si>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</si>
  <si>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</si>
  <si>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</si>
  <si>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</si>
  <si>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</si>
  <si>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</si>
  <si>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</si>
  <si>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</si>
  <si>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</si>
  <si>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</si>
  <si>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</si>
  <si>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</si>
  <si>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</si>
  <si>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</si>
  <si>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</si>
  <si>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</si>
  <si>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</si>
  <si>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</si>
  <si>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</si>
  <si>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</si>
  <si>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</si>
  <si>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</si>
  <si>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</si>
  <si>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</si>
  <si>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</si>
  <si>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</si>
  <si>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</si>
  <si>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</si>
  <si>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</si>
  <si>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</si>
  <si>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</si>
  <si>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</si>
  <si>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</si>
  <si>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</si>
  <si>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</si>
  <si>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</si>
  <si>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</si>
  <si>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</si>
  <si>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</si>
  <si>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</si>
  <si>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</si>
  <si>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</si>
  <si>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</si>
  <si>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</si>
  <si>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</si>
  <si>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</si>
  <si>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</si>
  <si>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</si>
  <si>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</si>
  <si>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</si>
  <si>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</si>
  <si>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</si>
  <si>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</si>
  <si>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</si>
  <si>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</si>
  <si>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</si>
  <si>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</si>
  <si>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</si>
  <si>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</si>
  <si>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</si>
  <si>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</si>
  <si>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</si>
  <si>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</si>
  <si>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</si>
  <si>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</si>
  <si>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</si>
  <si>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</si>
  <si>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</si>
  <si>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</si>
  <si>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</si>
  <si>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</si>
  <si>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</si>
  <si>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</si>
  <si>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</si>
  <si>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</si>
  <si>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</si>
  <si>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</si>
  <si>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</si>
  <si>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</si>
  <si>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</si>
  <si>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</si>
  <si>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</si>
  <si>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</si>
  <si>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</si>
  <si>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</si>
  <si>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</si>
  <si>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</si>
  <si>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</si>
  <si>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</si>
  <si>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</si>
  <si>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</si>
  <si>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</si>
  <si>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</si>
  <si>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</si>
  <si>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</si>
  <si>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</si>
  <si>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</si>
  <si>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</si>
  <si>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</si>
  <si>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</si>
  <si>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</si>
  <si>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</si>
  <si>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</si>
  <si>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</si>
  <si>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</si>
  <si>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</si>
  <si>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</si>
  <si>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</si>
  <si>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</si>
  <si>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</si>
  <si>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</si>
  <si>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</si>
  <si>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</si>
  <si>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</si>
  <si>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</si>
  <si>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</si>
  <si>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</si>
  <si>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</si>
  <si>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</si>
  <si>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</si>
  <si>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</si>
  <si>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</si>
  <si>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</si>
  <si>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</si>
  <si>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</si>
  <si>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</si>
  <si>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</si>
  <si>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</si>
  <si>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</si>
  <si>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</si>
  <si>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</si>
  <si>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</si>
  <si>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</si>
  <si>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</si>
  <si>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</si>
  <si>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</si>
  <si>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</si>
  <si>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</si>
  <si>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</si>
  <si>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</si>
  <si>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</si>
  <si>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</si>
  <si>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</si>
  <si>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</si>
  <si>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</si>
  <si>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</si>
  <si>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</si>
  <si>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</si>
  <si>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</si>
  <si>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</si>
  <si>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</si>
  <si>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</si>
  <si>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</si>
  <si>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</si>
  <si>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</si>
  <si>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</si>
  <si>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</si>
  <si>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</si>
  <si>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</si>
  <si>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</si>
  <si>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</si>
  <si>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</si>
  <si>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</si>
  <si>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</si>
  <si>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</si>
  <si>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</si>
  <si>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</si>
  <si>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</si>
  <si>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</si>
  <si>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</si>
  <si>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</si>
  <si>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</si>
  <si>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</si>
  <si>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</si>
  <si>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</si>
  <si>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</si>
  <si>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</si>
  <si>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</si>
  <si>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</si>
  <si>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</si>
  <si>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</si>
  <si>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</si>
  <si>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</si>
  <si>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</si>
  <si>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</si>
  <si>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</si>
  <si>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</si>
  <si>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</si>
  <si>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</si>
  <si>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</si>
  <si>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</si>
  <si>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</si>
  <si>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</si>
  <si>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</si>
  <si>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</si>
  <si>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</si>
  <si>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</si>
  <si>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</si>
  <si>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</si>
  <si>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</si>
  <si>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</si>
  <si>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</si>
  <si>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</si>
  <si>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</si>
  <si>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</si>
  <si>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</si>
  <si>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</si>
  <si>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</si>
  <si>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</si>
  <si>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</si>
  <si>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</si>
  <si>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</si>
  <si>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</si>
  <si>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</si>
  <si>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</si>
  <si>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</si>
  <si>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</si>
  <si>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</si>
  <si>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</si>
  <si>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</si>
  <si>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</si>
  <si>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</si>
  <si>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</si>
  <si>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</si>
  <si>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</si>
  <si>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</si>
  <si>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</si>
  <si>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</si>
  <si>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</si>
  <si>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</si>
  <si>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</si>
  <si>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</si>
  <si>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</si>
  <si>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</si>
  <si>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</si>
  <si>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</si>
  <si>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</si>
  <si>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</si>
  <si>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</si>
  <si>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</si>
  <si>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</si>
  <si>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</si>
  <si>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</si>
  <si>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</si>
  <si>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</si>
  <si>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</si>
  <si>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</si>
  <si>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</si>
  <si>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</si>
  <si>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</si>
  <si>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</si>
  <si>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</si>
  <si>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</si>
  <si>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</si>
  <si>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</si>
  <si>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</si>
  <si>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</si>
  <si>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</si>
  <si>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</si>
  <si>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</si>
  <si>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</si>
  <si>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</si>
  <si>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</si>
  <si>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</si>
  <si>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</si>
  <si>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</si>
  <si>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</si>
  <si>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</si>
  <si>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</si>
  <si>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</si>
  <si>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</si>
  <si>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</si>
  <si>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</si>
  <si>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</si>
  <si>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</si>
  <si>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</si>
  <si>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</si>
  <si>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</si>
  <si>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</si>
  <si>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</si>
  <si>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</si>
  <si>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</si>
  <si>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</si>
  <si>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</si>
  <si>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</si>
  <si>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</si>
  <si>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</si>
  <si>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</si>
  <si>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</si>
  <si>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</si>
  <si>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</si>
  <si>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</si>
  <si>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</si>
  <si>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</si>
  <si>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</si>
  <si>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</si>
  <si>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</si>
  <si>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</si>
  <si>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</si>
  <si>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</si>
  <si>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</si>
  <si>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</si>
  <si>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</si>
  <si>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</si>
  <si>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</si>
  <si>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</si>
  <si>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</si>
  <si>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</si>
  <si>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</si>
  <si>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</si>
  <si>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</si>
  <si>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</si>
  <si>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</si>
  <si>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</si>
  <si>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</si>
  <si>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</si>
  <si>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</si>
  <si>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</si>
  <si>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</si>
  <si>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</si>
  <si>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</si>
  <si>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</si>
  <si>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</si>
  <si>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</si>
  <si>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</si>
  <si>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</si>
  <si>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</si>
  <si>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</si>
  <si>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</si>
  <si>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</si>
  <si>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</si>
  <si>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</si>
  <si>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</si>
  <si>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</si>
  <si>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</si>
  <si>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</si>
  <si>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</si>
  <si>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</si>
  <si>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</si>
  <si>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</si>
  <si>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</si>
  <si>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</si>
  <si>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</si>
  <si>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</si>
  <si>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</si>
  <si>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</si>
  <si>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</si>
  <si>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</si>
  <si>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</si>
  <si>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</si>
  <si>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</si>
  <si>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</si>
  <si>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</si>
  <si>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</si>
  <si>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</si>
  <si>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</si>
  <si>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</si>
  <si>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</si>
  <si>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</si>
  <si>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</si>
  <si>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</si>
  <si>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</si>
  <si>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</si>
  <si>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</si>
  <si>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</si>
  <si>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</si>
  <si>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</si>
  <si>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</si>
  <si>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</si>
  <si>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</si>
  <si>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</si>
  <si>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</si>
  <si>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</si>
  <si>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</si>
  <si>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</si>
  <si>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</si>
  <si>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</si>
  <si>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</si>
  <si>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</si>
  <si>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</si>
  <si>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</si>
  <si>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</si>
  <si>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</si>
  <si>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</si>
  <si>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</si>
  <si>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</si>
  <si>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</si>
  <si>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</si>
  <si>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</si>
  <si>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</si>
  <si>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</si>
  <si>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</si>
  <si>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</si>
  <si>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</si>
  <si>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</si>
  <si>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</si>
  <si>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</si>
  <si>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</si>
  <si>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</si>
  <si>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</si>
  <si>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</si>
  <si>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</si>
  <si>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</si>
  <si>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</si>
  <si>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</si>
  <si>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</si>
  <si>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</si>
  <si>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</si>
  <si>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</si>
  <si>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</si>
  <si>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</si>
  <si>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</si>
  <si>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</si>
  <si>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</si>
  <si>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</si>
  <si>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</si>
  <si>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</si>
  <si>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</si>
  <si>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</si>
  <si>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</si>
  <si>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</si>
  <si>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</si>
  <si>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</si>
  <si>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</si>
  <si>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</si>
  <si>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</si>
  <si>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</si>
  <si>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</si>
  <si>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</si>
  <si>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</si>
  <si>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</si>
  <si>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</si>
  <si>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</si>
  <si>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</si>
  <si>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</si>
  <si>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</si>
  <si>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</si>
  <si>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</si>
  <si>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</si>
  <si>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</si>
  <si>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</si>
  <si>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</si>
  <si>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</si>
  <si>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</si>
  <si>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</si>
  <si>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</si>
  <si>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</si>
  <si>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</si>
  <si>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</si>
  <si>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</si>
  <si>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</si>
  <si>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</si>
  <si>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</si>
  <si>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</si>
  <si>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</si>
  <si>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</si>
  <si>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</si>
  <si>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</si>
  <si>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</si>
  <si>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</si>
  <si>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</si>
  <si>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</si>
  <si>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</si>
  <si>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</si>
  <si>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</si>
  <si>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</si>
  <si>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</si>
  <si>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</si>
  <si>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</si>
  <si>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</si>
  <si>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</si>
  <si>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</si>
  <si>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</si>
  <si>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</si>
  <si>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</si>
  <si>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</si>
  <si>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</si>
  <si>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</si>
  <si>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</si>
  <si>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</si>
  <si>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</si>
  <si>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</si>
  <si>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</si>
  <si>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</si>
  <si>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</si>
  <si>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</si>
  <si>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</si>
  <si>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</si>
  <si>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</si>
  <si>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</si>
  <si>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</si>
  <si>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</si>
  <si>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</si>
  <si>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</si>
  <si>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</si>
  <si>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</si>
  <si>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</si>
  <si>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</si>
  <si>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</si>
  <si>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</si>
  <si>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</si>
  <si>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</si>
  <si>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</si>
  <si>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</si>
  <si>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</si>
  <si>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</si>
  <si>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</si>
  <si>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</si>
  <si>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</si>
  <si>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</si>
  <si>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</si>
  <si>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</si>
  <si>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</si>
  <si>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</si>
  <si>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</si>
  <si>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</si>
  <si>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</si>
  <si>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</si>
  <si>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</si>
  <si>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</si>
  <si>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</si>
  <si>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</si>
  <si>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</si>
  <si>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</si>
  <si>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</si>
  <si>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</si>
  <si>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</si>
  <si>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</si>
  <si>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</si>
  <si>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</si>
  <si>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</si>
  <si>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</si>
  <si>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</si>
  <si>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</si>
  <si>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</si>
  <si>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</si>
  <si>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</si>
  <si>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</si>
  <si>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</si>
  <si>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</si>
  <si>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</si>
  <si>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</si>
  <si>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</si>
  <si>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</si>
  <si>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</si>
  <si>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</si>
  <si>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</si>
  <si>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</si>
  <si>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</si>
  <si>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</si>
  <si>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</si>
  <si>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</si>
  <si>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</si>
  <si>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</si>
  <si>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</si>
  <si>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</si>
  <si>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</si>
  <si>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</si>
  <si>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</si>
  <si>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</si>
  <si>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</si>
  <si>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</si>
  <si>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</si>
  <si>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</si>
  <si>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</si>
  <si>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</si>
  <si>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</si>
  <si>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</si>
  <si>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</si>
  <si>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</si>
  <si>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</si>
  <si>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</si>
  <si>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</si>
  <si>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</si>
  <si>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</si>
  <si>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</si>
  <si>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</si>
  <si>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</si>
  <si>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</si>
  <si>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</si>
  <si>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</si>
  <si>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</si>
  <si>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</si>
  <si>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</si>
  <si>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</si>
  <si>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</si>
  <si>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</si>
  <si>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</si>
  <si>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</si>
  <si>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</si>
  <si>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</si>
  <si>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</si>
  <si>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</si>
  <si>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</si>
  <si>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</si>
  <si>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</si>
  <si>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</si>
  <si>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</si>
  <si>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</si>
  <si>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</si>
  <si>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</si>
  <si>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</si>
  <si>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</si>
  <si>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</si>
  <si>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</si>
  <si>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</si>
  <si>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</si>
  <si>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</si>
  <si>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</si>
  <si>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</si>
  <si>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</si>
  <si>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</si>
  <si>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</si>
  <si>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</si>
  <si>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</si>
  <si>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</si>
  <si>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</si>
  <si>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</si>
  <si>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</si>
  <si>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</si>
  <si>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</si>
  <si>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</si>
  <si>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</si>
  <si>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</si>
  <si>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</si>
  <si>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</si>
  <si>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</si>
  <si>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</si>
  <si>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</si>
  <si>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</si>
  <si>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</si>
  <si>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</si>
  <si>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</si>
  <si>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</si>
  <si>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</si>
  <si>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</si>
  <si>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</si>
  <si>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</si>
  <si>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</si>
  <si>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</si>
  <si>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</si>
  <si>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</si>
  <si>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</si>
  <si>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</si>
  <si>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</si>
  <si>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</si>
  <si>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</si>
  <si>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</si>
  <si>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</si>
  <si>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</si>
  <si>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</si>
  <si>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</si>
  <si>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</si>
  <si>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</si>
  <si>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</si>
  <si>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</si>
  <si>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</si>
  <si>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</si>
  <si>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</si>
  <si>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</si>
  <si>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</si>
  <si>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</si>
  <si>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</si>
  <si>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</si>
  <si>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</si>
  <si>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</si>
  <si>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</si>
  <si>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</si>
  <si>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</si>
  <si>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</si>
  <si>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</si>
  <si>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</si>
  <si>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</si>
  <si>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</si>
  <si>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</si>
  <si>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</si>
  <si>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</si>
  <si>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</si>
  <si>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</si>
  <si>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</si>
  <si>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</si>
  <si>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</si>
  <si>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</si>
  <si>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</si>
  <si>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</si>
  <si>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</si>
  <si>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</si>
  <si>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</si>
  <si>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</si>
  <si>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</si>
  <si>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</si>
  <si>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</si>
  <si>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</si>
  <si>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</si>
  <si>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</si>
  <si>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</si>
  <si>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</si>
  <si>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</si>
  <si>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</si>
  <si>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</si>
  <si>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</si>
  <si>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</si>
  <si>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</si>
  <si>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</si>
  <si>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</si>
  <si>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</si>
  <si>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</si>
  <si>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</si>
  <si>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</si>
  <si>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</si>
  <si>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</si>
  <si>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</si>
  <si>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</si>
  <si>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</si>
  <si>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</si>
  <si>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</si>
  <si>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</si>
  <si>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</si>
  <si>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</si>
  <si>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</si>
  <si>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</si>
  <si>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</si>
  <si>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</si>
  <si>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</si>
  <si>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</si>
  <si>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</si>
  <si>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</si>
  <si>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</si>
  <si>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</si>
  <si>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</si>
  <si>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</si>
  <si>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</si>
  <si>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</si>
  <si>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</si>
  <si>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</si>
  <si>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</si>
  <si>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</si>
  <si>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</si>
  <si>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</si>
  <si>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</si>
  <si>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</si>
  <si>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</si>
  <si>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</si>
  <si>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</si>
  <si>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</si>
  <si>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</si>
  <si>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</si>
  <si>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</si>
  <si>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</si>
  <si>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</si>
  <si>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</si>
  <si>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</si>
  <si>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</si>
  <si>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</si>
  <si>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</si>
  <si>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</si>
  <si>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</si>
  <si>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</si>
  <si>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</si>
  <si>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</si>
  <si>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</si>
  <si>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</si>
  <si>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</si>
  <si>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</si>
  <si>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</si>
  <si>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</si>
  <si>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</si>
  <si>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</si>
  <si>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</si>
  <si>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</si>
  <si>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</si>
  <si>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</si>
  <si>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</si>
  <si>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</si>
  <si>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</si>
  <si>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</si>
  <si>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</si>
  <si>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</si>
  <si>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</si>
  <si>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</si>
  <si>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</si>
  <si>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</si>
  <si>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</si>
  <si>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</si>
  <si>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</si>
  <si>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</si>
  <si>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</si>
  <si>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</si>
  <si>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</si>
  <si>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</si>
  <si>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</si>
  <si>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</si>
  <si>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</si>
  <si>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</si>
  <si>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</si>
  <si>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</si>
  <si>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</si>
  <si>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</si>
  <si>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</si>
  <si>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</si>
  <si>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</si>
  <si>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</si>
  <si>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</si>
  <si>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</si>
  <si>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</si>
  <si>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</si>
  <si>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</si>
  <si>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</si>
  <si>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</si>
  <si>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</si>
  <si>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</si>
  <si>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</si>
  <si>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</si>
  <si>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</si>
  <si>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</si>
  <si>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</si>
  <si>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</si>
  <si>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</si>
  <si>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</si>
  <si>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</si>
  <si>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</si>
  <si>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</si>
  <si>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</si>
  <si>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</si>
  <si>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</si>
  <si>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</si>
  <si>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</si>
  <si>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</si>
  <si>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</si>
  <si>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</si>
  <si>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</si>
  <si>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</si>
  <si>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</si>
  <si>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</si>
  <si>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</si>
  <si>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</si>
  <si>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</si>
  <si>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</si>
  <si>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</si>
  <si>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</si>
  <si>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</si>
  <si>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</si>
  <si>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</si>
  <si>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</si>
  <si>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</si>
  <si>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</si>
  <si>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</si>
  <si>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</si>
  <si>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</si>
  <si>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</si>
  <si>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</si>
  <si>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</si>
  <si>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</si>
  <si>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</si>
  <si>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</si>
  <si>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</si>
  <si>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</si>
  <si>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</si>
  <si>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</si>
  <si>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</si>
  <si>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</si>
  <si>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</si>
  <si>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</si>
  <si>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</si>
  <si>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</si>
  <si>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</si>
  <si>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</si>
  <si>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</si>
  <si>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</si>
  <si>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</si>
  <si>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</si>
  <si>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</si>
  <si>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</si>
  <si>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</si>
  <si>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</si>
  <si>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</si>
  <si>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</si>
  <si>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</si>
  <si>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</si>
  <si>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</si>
  <si>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</si>
  <si>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</si>
  <si>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</si>
  <si>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</si>
  <si>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</si>
  <si>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</si>
  <si>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</si>
  <si>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</si>
  <si>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</si>
  <si>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</si>
  <si>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</si>
  <si>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</si>
  <si>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</si>
  <si>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</si>
  <si>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</si>
  <si>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</si>
  <si>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</si>
  <si>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</si>
  <si>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</si>
  <si>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</si>
  <si>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</si>
  <si>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</si>
  <si>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</si>
  <si>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</si>
  <si>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</si>
  <si>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</si>
  <si>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</si>
  <si>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</si>
  <si>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</si>
  <si>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</si>
  <si>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</si>
  <si>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</si>
  <si>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</si>
  <si>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</si>
  <si>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</si>
  <si>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</si>
  <si>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</si>
  <si>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</si>
  <si>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</si>
  <si>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</si>
  <si>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</si>
  <si>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</si>
  <si>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</si>
  <si>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</si>
  <si>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</si>
  <si>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</si>
  <si>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</si>
  <si>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</si>
  <si>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</si>
  <si>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</si>
  <si>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</si>
  <si>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</si>
  <si>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</si>
  <si>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</si>
  <si>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</si>
  <si>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</si>
  <si>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</si>
  <si>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</si>
  <si>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</si>
  <si>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</si>
  <si>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</si>
  <si>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</si>
  <si>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</si>
  <si>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</si>
  <si>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</si>
  <si>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</si>
  <si>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</si>
  <si>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</si>
  <si>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</si>
  <si>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</si>
  <si>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</si>
  <si>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</si>
  <si>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</si>
  <si>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</si>
  <si>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</si>
  <si>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</si>
  <si>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</si>
  <si>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</si>
  <si>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</si>
  <si>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</si>
  <si>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</si>
  <si>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</si>
  <si>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</si>
  <si>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</si>
  <si>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</si>
  <si>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</si>
  <si>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</si>
  <si>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</si>
  <si>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</si>
  <si>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</si>
  <si>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</si>
  <si>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</si>
  <si>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</si>
  <si>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</si>
  <si>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</si>
  <si>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</si>
  <si>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</si>
  <si>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</si>
  <si>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</si>
  <si>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</si>
  <si>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</si>
  <si>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</si>
  <si>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</si>
  <si>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</si>
  <si>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</si>
  <si>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</si>
  <si>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</si>
  <si>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</si>
  <si>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</si>
  <si>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</si>
  <si>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</si>
  <si>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</si>
  <si>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</si>
  <si>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</si>
  <si>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</si>
  <si>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</si>
  <si>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</si>
  <si>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</si>
  <si>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</si>
  <si>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</si>
  <si>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</si>
  <si>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</si>
  <si>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</si>
  <si>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</si>
  <si>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</si>
  <si>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</si>
  <si>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</si>
  <si>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</si>
  <si>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</si>
  <si>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</si>
  <si>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</si>
  <si>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</si>
  <si>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</si>
  <si>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</si>
  <si>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</si>
  <si>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</si>
  <si>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</si>
  <si>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</si>
  <si>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</si>
  <si>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</si>
  <si>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</si>
  <si>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</si>
  <si>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</si>
  <si>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</si>
  <si>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</si>
  <si>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</si>
  <si>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</si>
  <si>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</si>
  <si>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</si>
  <si>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</si>
  <si>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</si>
  <si>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</si>
  <si>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</si>
  <si>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</si>
  <si>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</si>
  <si>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</si>
  <si>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</si>
  <si>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</si>
  <si>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</si>
  <si>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</si>
  <si>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</si>
  <si>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</si>
  <si>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</si>
  <si>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</si>
  <si>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</si>
  <si>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</si>
  <si>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</si>
  <si>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</si>
  <si>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</si>
  <si>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</si>
  <si>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</si>
  <si>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</si>
  <si>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</si>
  <si>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</si>
  <si>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</si>
  <si>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</si>
  <si>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</si>
  <si>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</si>
  <si>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</si>
  <si>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</si>
  <si>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</si>
  <si>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</si>
  <si>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</si>
  <si>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</si>
  <si>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</si>
  <si>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</si>
  <si>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</si>
  <si>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</si>
  <si>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</si>
  <si>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</si>
  <si>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</si>
  <si>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</si>
  <si>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</si>
  <si>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</si>
  <si>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</si>
  <si>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</si>
  <si>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</si>
  <si>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</si>
  <si>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</si>
  <si>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</si>
  <si>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</si>
  <si>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</si>
  <si>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</si>
  <si>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</si>
  <si>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</si>
  <si>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</si>
  <si>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</si>
  <si>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</si>
  <si>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</si>
  <si>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</si>
  <si>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</si>
  <si>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</si>
  <si>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</si>
  <si>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</si>
  <si>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</si>
  <si>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</si>
  <si>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</si>
  <si>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</si>
  <si>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</si>
  <si>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</si>
  <si>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</si>
  <si>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</si>
  <si>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</si>
  <si>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</si>
  <si>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</si>
  <si>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</si>
  <si>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</si>
  <si>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</si>
  <si>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</si>
  <si>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</si>
  <si>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</si>
  <si>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</si>
  <si>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</si>
  <si>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</si>
  <si>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</si>
  <si>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</si>
  <si>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</si>
  <si>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</si>
  <si>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</si>
  <si>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</si>
  <si>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</si>
  <si>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</si>
  <si>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</si>
  <si>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</si>
  <si>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</si>
  <si>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</si>
  <si>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</si>
  <si>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</si>
  <si>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</si>
  <si>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</si>
  <si>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</si>
  <si>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</si>
  <si>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</si>
  <si>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</si>
  <si>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</si>
  <si>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</si>
  <si>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</si>
  <si>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</si>
  <si>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</si>
  <si>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</si>
  <si>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</si>
  <si>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</si>
  <si>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</si>
  <si>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</si>
  <si>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</si>
  <si>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</si>
  <si>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</si>
  <si>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</si>
  <si>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</si>
  <si>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</si>
  <si>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</si>
  <si>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</si>
  <si>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</si>
  <si>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</si>
  <si>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</si>
  <si>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</si>
  <si>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</si>
  <si>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</si>
  <si>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</si>
  <si>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</si>
  <si>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</si>
  <si>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</si>
  <si>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</si>
  <si>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</si>
  <si>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</si>
  <si>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</si>
  <si>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</si>
  <si>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</si>
  <si>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</si>
  <si>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</si>
  <si>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</si>
  <si>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</si>
  <si>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</si>
  <si>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</si>
  <si>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</si>
  <si>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</si>
  <si>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</si>
  <si>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</si>
  <si>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</si>
  <si>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</si>
  <si>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</si>
  <si>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</si>
  <si>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</si>
  <si>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</si>
  <si>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</si>
  <si>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</si>
  <si>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</si>
  <si>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</si>
  <si>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</si>
  <si>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</si>
  <si>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</si>
  <si>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</si>
  <si>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</si>
  <si>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</si>
  <si>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</si>
  <si>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</si>
  <si>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</si>
  <si>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</si>
  <si>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</si>
  <si>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</si>
  <si>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</si>
  <si>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</si>
  <si>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</si>
  <si>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</si>
  <si>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</si>
  <si>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</si>
  <si>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</si>
  <si>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</si>
  <si>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</si>
  <si>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</si>
  <si>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</si>
  <si>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</si>
  <si>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</si>
  <si>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</si>
  <si>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</si>
  <si>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</si>
  <si>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</si>
  <si>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</si>
  <si>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</si>
  <si>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</si>
  <si>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</si>
  <si>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</si>
  <si>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</si>
  <si>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</si>
  <si>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</si>
  <si>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</si>
  <si>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</si>
  <si>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</si>
  <si>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</si>
  <si>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</si>
  <si>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</si>
  <si>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</si>
  <si>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</si>
  <si>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</si>
  <si>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</si>
  <si>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</si>
  <si>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</si>
  <si>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</si>
  <si>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</si>
  <si>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</si>
  <si>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</si>
  <si>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</si>
  <si>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</si>
  <si>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</si>
  <si>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</si>
  <si>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</si>
  <si>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</si>
  <si>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</si>
  <si>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</si>
  <si>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</si>
  <si>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</si>
  <si>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</si>
  <si>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</si>
  <si>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</si>
  <si>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</si>
  <si>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</si>
  <si>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</si>
  <si>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</si>
  <si>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</si>
  <si>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</si>
  <si>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</si>
  <si>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</si>
  <si>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</si>
  <si>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</si>
  <si>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</si>
  <si>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</si>
  <si>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</si>
  <si>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</si>
  <si>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</si>
  <si>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</si>
  <si>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</si>
  <si>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</si>
  <si>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</si>
  <si>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</si>
  <si>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</si>
  <si>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</si>
  <si>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</si>
  <si>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</si>
  <si>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</si>
  <si>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</si>
  <si>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</si>
  <si>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</si>
  <si>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</si>
  <si>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</si>
  <si>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</si>
  <si>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</si>
  <si>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</si>
  <si>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</si>
  <si>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</si>
  <si>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</si>
  <si>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</si>
  <si>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</si>
  <si>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</si>
  <si>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</si>
  <si>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</si>
  <si>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</si>
  <si>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</si>
  <si>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</si>
  <si>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</si>
  <si>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</si>
  <si>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</si>
  <si>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</si>
  <si>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</si>
  <si>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</si>
  <si>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</si>
  <si>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</si>
  <si>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</si>
  <si>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</si>
  <si>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</si>
  <si>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</si>
  <si>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</si>
  <si>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</si>
  <si>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</si>
  <si>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</si>
  <si>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</si>
  <si>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</si>
  <si>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</si>
  <si>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</si>
  <si>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</si>
  <si>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</si>
  <si>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</si>
  <si>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</si>
  <si>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</si>
  <si>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</si>
  <si>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</si>
  <si>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</si>
  <si>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</si>
  <si>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</si>
  <si>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</si>
  <si>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</si>
  <si>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</si>
  <si>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</si>
  <si>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</si>
  <si>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</si>
  <si>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</si>
  <si>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</si>
  <si>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</si>
  <si>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</si>
  <si>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</si>
  <si>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</si>
  <si>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</si>
  <si>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</si>
  <si>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</si>
  <si>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</si>
  <si>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</si>
  <si>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</si>
  <si>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</si>
  <si>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</si>
  <si>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</si>
  <si>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</si>
  <si>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</si>
  <si>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</si>
  <si>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</si>
  <si>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</si>
  <si>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</si>
  <si>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</si>
  <si>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</si>
  <si>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</si>
  <si>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</si>
  <si>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</si>
  <si>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</si>
  <si>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</si>
  <si>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</si>
  <si>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</si>
  <si>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</si>
  <si>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</si>
  <si>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</si>
  <si>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</si>
  <si>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</si>
  <si>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</si>
  <si>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</si>
  <si>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</si>
  <si>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</si>
  <si>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</si>
  <si>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</si>
  <si>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</si>
  <si>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</si>
  <si>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</si>
  <si>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</si>
  <si>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</si>
  <si>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</si>
  <si>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</si>
  <si>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</si>
  <si>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</si>
  <si>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</si>
  <si>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</si>
  <si>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</si>
  <si>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</si>
  <si>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</si>
  <si>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</si>
  <si>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</si>
  <si>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</si>
  <si>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</si>
  <si>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</si>
  <si>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</si>
  <si>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</si>
  <si>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</si>
  <si>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</si>
  <si>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</si>
  <si>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</si>
  <si>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</si>
  <si>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</si>
  <si>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</si>
  <si>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</si>
  <si>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</si>
  <si>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</si>
  <si>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</si>
  <si>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</si>
  <si>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</si>
  <si>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</si>
  <si>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</si>
  <si>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</si>
  <si>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</si>
  <si>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</si>
  <si>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</si>
  <si>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</si>
  <si>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</si>
  <si>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</si>
  <si>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</si>
  <si>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</si>
  <si>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</si>
  <si>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</si>
  <si>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</si>
  <si>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</si>
  <si>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</si>
  <si>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</si>
  <si>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</si>
  <si>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</si>
  <si>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</si>
  <si>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</si>
  <si>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</si>
  <si>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</si>
  <si>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</si>
  <si>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</si>
  <si>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</si>
  <si>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</si>
  <si>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</si>
  <si>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</si>
  <si>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</si>
  <si>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</si>
  <si>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</si>
  <si>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</si>
  <si>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</si>
  <si>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</si>
  <si>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</si>
  <si>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</si>
  <si>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</si>
  <si>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</si>
  <si>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</si>
  <si>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</si>
  <si>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</si>
  <si>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</si>
  <si>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</si>
  <si>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</si>
  <si>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</si>
  <si>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</si>
  <si>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</si>
  <si>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</si>
  <si>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</si>
  <si>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</si>
  <si>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</si>
  <si>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</si>
  <si>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</si>
  <si>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</si>
  <si>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</si>
  <si>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</si>
  <si>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</si>
  <si>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</si>
  <si>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</si>
  <si>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</si>
  <si>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</si>
  <si>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</si>
  <si>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</si>
  <si>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</si>
  <si>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</si>
  <si>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</si>
  <si>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</si>
  <si>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</si>
  <si>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</si>
  <si>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</si>
  <si>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</si>
  <si>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</si>
  <si>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</si>
  <si>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</si>
  <si>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</si>
  <si>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</si>
  <si>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</si>
  <si>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</si>
  <si>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</si>
  <si>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</si>
  <si>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</si>
  <si>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</si>
  <si>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</si>
  <si>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</si>
  <si>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</si>
  <si>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</si>
  <si>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</si>
  <si>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</si>
  <si>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</si>
  <si>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</si>
  <si>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</si>
  <si>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</si>
  <si>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</si>
  <si>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</si>
  <si>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</si>
  <si>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</si>
  <si>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</si>
  <si>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</si>
  <si>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</si>
  <si>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</si>
  <si>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</si>
  <si>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</si>
  <si>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</si>
  <si>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</si>
  <si>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</si>
  <si>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</si>
  <si>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</si>
  <si>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</si>
  <si>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</si>
  <si>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</si>
  <si>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</si>
  <si>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</si>
  <si>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</si>
  <si>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</si>
  <si>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</si>
  <si>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</si>
  <si>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</si>
  <si>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</si>
  <si>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</si>
  <si>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</si>
  <si>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</si>
  <si>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</si>
  <si>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</si>
  <si>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</si>
  <si>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</si>
  <si>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</si>
  <si>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</si>
  <si>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</si>
  <si>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</si>
  <si>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</si>
  <si>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</si>
  <si>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</si>
  <si>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</si>
  <si>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</si>
  <si>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</si>
  <si>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</si>
  <si>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</si>
  <si>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</si>
  <si>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</si>
  <si>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</si>
  <si>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</si>
  <si>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</si>
  <si>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</si>
  <si>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</si>
  <si>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</si>
  <si>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</si>
  <si>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</si>
  <si>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</si>
  <si>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</si>
  <si>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</si>
  <si>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</si>
  <si>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</si>
  <si>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</si>
  <si>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</si>
  <si>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</si>
  <si>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</si>
  <si>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</si>
  <si>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</si>
  <si>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</si>
  <si>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</si>
  <si>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</si>
  <si>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</si>
  <si>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</si>
  <si>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</si>
  <si>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</si>
  <si>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</si>
  <si>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</si>
  <si>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</si>
  <si>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</si>
  <si>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</si>
  <si>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</si>
  <si>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</si>
  <si>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</si>
  <si>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</si>
  <si>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</si>
  <si>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</si>
  <si>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</si>
  <si>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</si>
  <si>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</si>
  <si>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</si>
  <si>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</si>
  <si>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</si>
  <si>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</si>
  <si>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</si>
  <si>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</si>
  <si>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</si>
  <si>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</si>
  <si>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</si>
  <si>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</si>
  <si>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</si>
  <si>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</si>
  <si>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</si>
  <si>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</si>
  <si>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</si>
  <si>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</si>
  <si>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</si>
  <si>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</si>
  <si>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</si>
  <si>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</si>
  <si>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</si>
  <si>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</si>
  <si>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</si>
  <si>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</si>
  <si>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</si>
  <si>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</si>
  <si>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</si>
  <si>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</si>
  <si>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</si>
  <si>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</si>
  <si>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</si>
  <si>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</si>
  <si>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</si>
  <si>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</si>
  <si>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</si>
  <si>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</si>
  <si>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</si>
  <si>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</si>
  <si>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</si>
  <si>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</si>
  <si>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</si>
  <si>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</si>
  <si>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</si>
  <si>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</si>
  <si>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</si>
  <si>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</si>
  <si>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</si>
  <si>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</si>
  <si>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</si>
  <si>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</si>
  <si>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</si>
  <si>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</si>
  <si>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</si>
  <si>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</si>
  <si>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</si>
  <si>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</si>
  <si>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</si>
  <si>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</si>
  <si>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</si>
  <si>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</si>
  <si>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</si>
  <si>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</si>
  <si>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</si>
  <si>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</si>
  <si>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</si>
  <si>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</si>
  <si>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</si>
  <si>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</si>
  <si>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</si>
  <si>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</si>
  <si>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</si>
  <si>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</si>
  <si>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</si>
  <si>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</si>
  <si>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</si>
  <si>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</si>
  <si>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</si>
  <si>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</si>
  <si>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</si>
  <si>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</si>
  <si>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</si>
  <si>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</si>
  <si>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</si>
  <si>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</si>
  <si>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</si>
  <si>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</si>
  <si>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</si>
  <si>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</si>
  <si>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</si>
  <si>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</si>
  <si>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</si>
  <si>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</si>
  <si>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</si>
  <si>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</si>
  <si>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</si>
  <si>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</si>
  <si>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</si>
  <si>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</si>
  <si>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</si>
  <si>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</si>
  <si>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</si>
  <si>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</si>
  <si>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</si>
  <si>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</si>
  <si>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</si>
  <si>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</si>
  <si>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</si>
  <si>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</si>
  <si>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</si>
  <si>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</si>
  <si>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</si>
  <si>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</si>
  <si>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</si>
  <si>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</si>
  <si>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</si>
  <si>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</si>
  <si>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</si>
  <si>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</si>
  <si>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</si>
  <si>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</si>
  <si>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</si>
  <si>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</si>
  <si>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</si>
  <si>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</si>
  <si>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</si>
  <si>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</si>
  <si>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</si>
  <si>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</si>
  <si>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</si>
  <si>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</si>
  <si>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</si>
  <si>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</si>
  <si>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</si>
  <si>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</si>
  <si>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</si>
  <si>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</si>
  <si>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</si>
  <si>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</si>
  <si>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</si>
  <si>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</si>
  <si>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</si>
  <si>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</si>
  <si>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</si>
  <si>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</si>
  <si>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</si>
  <si>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</si>
  <si>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</si>
  <si>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</si>
  <si>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</si>
  <si>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</si>
  <si>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</si>
  <si>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</si>
  <si>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</si>
  <si>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</si>
  <si>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</si>
  <si>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</si>
  <si>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</si>
  <si>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</si>
  <si>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</si>
  <si>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</si>
  <si>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</si>
  <si>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</si>
  <si>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</si>
  <si>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</si>
  <si>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</si>
  <si>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</si>
  <si>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</si>
  <si>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</si>
  <si>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</si>
  <si>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</si>
  <si>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</si>
  <si>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</si>
  <si>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</si>
  <si>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</si>
  <si>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</si>
  <si>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</si>
  <si>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</si>
  <si>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</si>
  <si>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</si>
  <si>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</si>
  <si>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</si>
  <si>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</si>
  <si>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</si>
  <si>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</si>
  <si>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</si>
  <si>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</si>
  <si>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</si>
  <si>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</si>
  <si>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</si>
  <si>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</si>
  <si>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</si>
  <si>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</si>
  <si>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</si>
  <si>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</si>
  <si>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</si>
  <si>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</si>
  <si>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</si>
  <si>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</si>
  <si>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</si>
  <si>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</si>
  <si>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</si>
  <si>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</si>
  <si>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</si>
  <si>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</si>
  <si>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</si>
  <si>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</si>
  <si>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</si>
  <si>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</si>
  <si>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</si>
  <si>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</si>
  <si>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</si>
  <si>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</si>
  <si>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</si>
  <si>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</si>
  <si>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</si>
  <si>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</si>
  <si>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</si>
  <si>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</si>
  <si>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</si>
  <si>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</si>
  <si>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</si>
  <si>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</si>
  <si>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</si>
  <si>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</si>
  <si>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</si>
  <si>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</si>
  <si>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</si>
  <si>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</si>
  <si>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</si>
  <si>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</si>
  <si>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</si>
  <si>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</si>
  <si>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</si>
  <si>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</si>
  <si>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</si>
  <si>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</si>
  <si>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</si>
  <si>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</si>
  <si>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</si>
  <si>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</si>
  <si>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</si>
  <si>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</si>
  <si>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</si>
  <si>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</si>
  <si>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</si>
  <si>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</si>
  <si>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</si>
  <si>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</si>
  <si>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</si>
  <si>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</si>
  <si>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</si>
  <si>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</si>
  <si>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</si>
  <si>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</si>
  <si>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</si>
  <si>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</si>
  <si>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</si>
  <si>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</si>
  <si>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</si>
  <si>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</si>
  <si>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</si>
  <si>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</si>
  <si>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</si>
  <si>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</si>
  <si>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</si>
  <si>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</si>
  <si>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</si>
  <si>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</si>
  <si>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</si>
  <si>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</si>
  <si>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</si>
  <si>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</si>
  <si>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</si>
  <si>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</si>
  <si>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</si>
  <si>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</si>
  <si>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</si>
  <si>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</si>
  <si>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</si>
  <si>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</si>
  <si>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</si>
  <si>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</si>
  <si>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</si>
  <si>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</si>
  <si>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</si>
  <si>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</si>
  <si>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</si>
  <si>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</si>
  <si>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</si>
  <si>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</si>
  <si>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</si>
  <si>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</si>
  <si>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</si>
  <si>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</si>
  <si>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</si>
  <si>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</si>
  <si>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</si>
  <si>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</si>
  <si>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</si>
  <si>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</si>
  <si>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</si>
  <si>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</si>
  <si>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</si>
  <si>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</si>
  <si>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</si>
  <si>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</si>
  <si>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</si>
  <si>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</si>
  <si>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</si>
  <si>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</si>
  <si>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</si>
  <si>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</si>
  <si>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</si>
  <si>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</si>
  <si>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</si>
  <si>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</si>
  <si>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</si>
  <si>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</si>
  <si>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</si>
  <si>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</si>
  <si>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</si>
  <si>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</si>
  <si>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</si>
  <si>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</si>
  <si>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</si>
  <si>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</si>
  <si>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</si>
  <si>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</si>
  <si>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</si>
  <si>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</si>
  <si>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</si>
  <si>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</si>
  <si>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</si>
  <si>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</si>
  <si>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</si>
  <si>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</si>
  <si>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</si>
  <si>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</si>
  <si>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</si>
  <si>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</si>
  <si>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</si>
  <si>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</si>
  <si>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</si>
  <si>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</si>
  <si>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</si>
  <si>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</si>
  <si>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</si>
  <si>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</si>
  <si>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</si>
  <si>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</si>
  <si>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</si>
  <si>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</si>
  <si>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</si>
  <si>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</si>
  <si>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</si>
  <si>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</si>
  <si>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</si>
  <si>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</si>
  <si>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</si>
  <si>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</si>
  <si>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</si>
  <si>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</si>
  <si>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</si>
  <si>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</si>
  <si>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</si>
  <si>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</si>
  <si>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</si>
  <si>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</si>
  <si>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</si>
  <si>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</si>
  <si>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</si>
  <si>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</si>
  <si>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</si>
  <si>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</si>
  <si>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</si>
  <si>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</si>
  <si>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</si>
  <si>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</si>
  <si>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</si>
  <si>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</si>
  <si>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</si>
  <si>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</si>
  <si>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</si>
  <si>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</si>
  <si>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</si>
  <si>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</si>
  <si>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</si>
  <si>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</si>
  <si>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</si>
  <si>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</si>
  <si>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</si>
  <si>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</si>
  <si>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</si>
  <si>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</si>
  <si>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</si>
  <si>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</si>
  <si>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</si>
  <si>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</si>
  <si>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</si>
  <si>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</si>
  <si>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</si>
  <si>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</si>
  <si>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</si>
  <si>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</si>
  <si>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</si>
  <si>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</si>
  <si>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</si>
  <si>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</si>
  <si>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</si>
  <si>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</si>
  <si>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</si>
  <si>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</si>
  <si>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</si>
  <si>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</si>
  <si>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</si>
  <si>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</si>
  <si>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</si>
  <si>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</si>
  <si>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</si>
  <si>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</si>
  <si>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</si>
  <si>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</si>
  <si>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</si>
  <si>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</si>
  <si>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</si>
  <si>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</si>
  <si>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</si>
  <si>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</si>
  <si>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</si>
  <si>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</si>
  <si>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</si>
  <si>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</si>
  <si>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</si>
  <si>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</si>
  <si>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</si>
  <si>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</si>
  <si>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</si>
  <si>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</si>
  <si>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</si>
  <si>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</si>
  <si>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</si>
  <si>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</si>
  <si>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</si>
  <si>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</si>
  <si>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</si>
  <si>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</si>
  <si>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</si>
  <si>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</si>
  <si>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</si>
  <si>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</si>
  <si>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</si>
  <si>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</si>
  <si>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</si>
  <si>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</si>
  <si>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</si>
  <si>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</si>
  <si>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</si>
  <si>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</si>
  <si>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</si>
  <si>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</si>
  <si>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</si>
  <si>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</si>
  <si>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</si>
  <si>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</si>
  <si>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</si>
  <si>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</si>
  <si>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</si>
  <si>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</si>
  <si>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</si>
  <si>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</si>
  <si>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</si>
  <si>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</si>
  <si>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</si>
  <si>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</si>
  <si>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</si>
  <si>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</si>
  <si>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</si>
  <si>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</si>
  <si>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</si>
  <si>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</si>
  <si>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</si>
  <si>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</si>
  <si>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</si>
  <si>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</si>
  <si>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</si>
  <si>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</si>
  <si>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</si>
  <si>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</si>
  <si>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</si>
  <si>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</si>
  <si>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</si>
  <si>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</si>
  <si>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</si>
  <si>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</si>
  <si>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</si>
  <si>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</si>
  <si>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</si>
  <si>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</si>
  <si>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</si>
  <si>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</si>
  <si>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</si>
  <si>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</si>
  <si>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</si>
  <si>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</si>
  <si>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</si>
  <si>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</si>
  <si>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</si>
  <si>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</si>
  <si>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</si>
  <si>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</si>
  <si>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</si>
  <si>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</si>
  <si>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</si>
  <si>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</si>
  <si>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</si>
  <si>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</si>
  <si>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</si>
  <si>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</si>
  <si>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</si>
  <si>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</si>
  <si>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</si>
  <si>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</si>
  <si>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</si>
  <si>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</si>
  <si>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</si>
  <si>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</si>
  <si>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</si>
  <si>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</si>
  <si>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</si>
  <si>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</si>
  <si>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</si>
  <si>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</si>
  <si>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</si>
  <si>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</si>
  <si>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</si>
  <si>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</si>
  <si>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</si>
  <si>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</si>
  <si>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</si>
  <si>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</si>
  <si>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</si>
  <si>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</si>
  <si>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</si>
  <si>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</si>
  <si>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</si>
  <si>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</si>
  <si>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</si>
  <si>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</si>
  <si>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</si>
  <si>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</si>
  <si>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</si>
  <si>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</si>
  <si>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</si>
  <si>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</si>
  <si>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</si>
  <si>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</si>
  <si>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</si>
  <si>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</si>
  <si>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</si>
  <si>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</si>
  <si>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</si>
  <si>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</si>
  <si>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</si>
  <si>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</si>
  <si>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</si>
  <si>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</si>
  <si>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</si>
  <si>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</si>
  <si>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</si>
  <si>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</si>
  <si>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</si>
  <si>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</si>
  <si>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</si>
  <si>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</si>
  <si>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</si>
  <si>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</si>
  <si>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</si>
  <si>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</si>
  <si>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</si>
  <si>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</si>
  <si>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</si>
  <si>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</si>
  <si>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</si>
  <si>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</si>
  <si>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</si>
  <si>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</si>
  <si>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</si>
  <si>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</si>
  <si>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</si>
  <si>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</si>
  <si>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</si>
  <si>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</si>
  <si>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</si>
  <si>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</si>
  <si>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</si>
  <si>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</si>
  <si>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</si>
  <si>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</si>
  <si>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</si>
  <si>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</si>
  <si>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</si>
  <si>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</si>
  <si>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</si>
  <si>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</si>
  <si>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</si>
  <si>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</si>
  <si>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</si>
  <si>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</si>
  <si>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</si>
  <si>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</si>
  <si>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</si>
  <si>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</si>
  <si>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</si>
  <si>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</si>
  <si>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</si>
  <si>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</si>
  <si>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</si>
  <si>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</si>
  <si>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</si>
  <si>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</si>
  <si>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</si>
  <si>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</si>
  <si>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</si>
  <si>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</si>
  <si>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</si>
  <si>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</si>
  <si>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</si>
  <si>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</si>
  <si>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</si>
  <si>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</si>
  <si>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</si>
  <si>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</si>
  <si>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</si>
  <si>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</si>
  <si>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</si>
  <si>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</si>
  <si>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</si>
  <si>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</si>
  <si>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</si>
  <si>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</si>
  <si>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</si>
  <si>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</si>
  <si>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</si>
  <si>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</si>
  <si>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</si>
  <si>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</si>
  <si>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</si>
  <si>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</si>
  <si>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</si>
  <si>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</si>
  <si>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</si>
  <si>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</si>
  <si>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</si>
  <si>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</si>
  <si>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</si>
  <si>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</si>
  <si>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</si>
  <si>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</si>
  <si>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</si>
  <si>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</si>
  <si>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</si>
  <si>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</si>
  <si>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</si>
  <si>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</si>
  <si>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</si>
  <si>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</si>
  <si>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</si>
  <si>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</si>
  <si>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</si>
  <si>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</si>
  <si>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</si>
  <si>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</si>
  <si>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</si>
  <si>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</si>
  <si>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</si>
  <si>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</si>
  <si>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</si>
  <si>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</si>
  <si>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</si>
  <si>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</si>
  <si>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</si>
  <si>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</si>
  <si>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</si>
  <si>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</si>
  <si>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</si>
  <si>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</si>
  <si>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</si>
  <si>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</si>
  <si>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</si>
  <si>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</si>
  <si>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</si>
  <si>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</si>
  <si>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</si>
  <si>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</si>
  <si>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</si>
  <si>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</si>
  <si>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</si>
  <si>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</si>
  <si>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</si>
  <si>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</si>
  <si>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</si>
  <si>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</si>
  <si>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</si>
  <si>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</si>
  <si>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</si>
  <si>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</si>
  <si>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</si>
  <si>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</si>
  <si>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</si>
  <si>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</si>
  <si>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</si>
  <si>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</si>
  <si>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</si>
  <si>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</si>
  <si>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</si>
  <si>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</si>
  <si>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</si>
  <si>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</si>
  <si>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</si>
  <si>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</si>
  <si>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</si>
  <si>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</si>
  <si>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</si>
  <si>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</si>
  <si>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</si>
  <si>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</si>
  <si>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</si>
  <si>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</si>
  <si>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</si>
  <si>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</si>
  <si>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</si>
  <si>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</si>
  <si>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</si>
  <si>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</si>
  <si>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</si>
  <si>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</si>
  <si>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</si>
  <si>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</si>
  <si>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</si>
  <si>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</si>
  <si>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</si>
  <si>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</si>
  <si>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</si>
  <si>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</si>
  <si>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</si>
  <si>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</si>
  <si>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</si>
  <si>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</si>
  <si>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</si>
  <si>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</si>
  <si>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</si>
  <si>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</si>
  <si>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</si>
  <si>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</si>
  <si>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</si>
  <si>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</si>
  <si>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</si>
  <si>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</si>
  <si>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</si>
  <si>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</si>
  <si>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</si>
  <si>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</si>
  <si>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</si>
  <si>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</si>
  <si>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</si>
  <si>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</si>
  <si>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</si>
  <si>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</si>
  <si>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</si>
  <si>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</si>
  <si>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</si>
  <si>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</si>
  <si>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</si>
  <si>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</si>
  <si>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</si>
  <si>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</si>
  <si>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</si>
  <si>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</si>
  <si>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</si>
  <si>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</si>
  <si>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</si>
  <si>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</si>
  <si>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</si>
  <si>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</si>
  <si>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</si>
  <si>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</si>
  <si>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</si>
  <si>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</si>
  <si>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</si>
  <si>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</si>
  <si>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</si>
  <si>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</si>
  <si>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</si>
  <si>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</si>
  <si>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</si>
  <si>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</si>
  <si>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</si>
  <si>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</si>
  <si>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</si>
  <si>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</si>
  <si>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</si>
  <si>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</si>
  <si>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</si>
  <si>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</si>
  <si>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</si>
  <si>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</si>
  <si>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</si>
  <si>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</si>
  <si>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</si>
  <si>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</si>
  <si>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</si>
  <si>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</si>
  <si>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</si>
  <si>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</si>
  <si>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</si>
  <si>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</si>
  <si>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</si>
  <si>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</si>
  <si>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</si>
  <si>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</si>
  <si>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</si>
  <si>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</si>
  <si>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</si>
  <si>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</si>
  <si>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</si>
  <si>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</si>
  <si>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</si>
  <si>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</si>
  <si>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</si>
  <si>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</si>
  <si>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</si>
  <si>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</si>
  <si>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</si>
  <si>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</si>
  <si>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</si>
  <si>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</si>
  <si>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</si>
  <si>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</si>
  <si>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</si>
  <si>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</si>
  <si>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</si>
  <si>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</si>
  <si>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</si>
  <si>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</si>
  <si>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</si>
  <si>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</si>
  <si>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</si>
  <si>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</si>
  <si>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</si>
  <si>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</si>
  <si>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</si>
  <si>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</si>
  <si>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</si>
  <si>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</si>
  <si>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</si>
  <si>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</si>
  <si>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</si>
  <si>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</si>
  <si>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</si>
  <si>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</si>
  <si>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</si>
  <si>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</si>
  <si>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</si>
  <si>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</si>
  <si>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</si>
  <si>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</si>
  <si>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</si>
  <si>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</si>
  <si>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</si>
  <si>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</si>
  <si>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</si>
  <si>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</si>
  <si>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</si>
  <si>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</si>
  <si>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</si>
  <si>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</si>
  <si>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</si>
  <si>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</si>
  <si>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</si>
  <si>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</si>
  <si>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</si>
  <si>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</si>
  <si>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</si>
  <si>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</si>
  <si>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</si>
  <si>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</si>
  <si>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</si>
  <si>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</si>
  <si>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</si>
  <si>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</si>
  <si>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</si>
  <si>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</si>
  <si>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</si>
  <si>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</si>
  <si>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</si>
  <si>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</si>
  <si>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</si>
  <si>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</si>
  <si>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</si>
  <si>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</si>
  <si>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</si>
  <si>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</si>
  <si>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</si>
  <si>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</si>
  <si>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</si>
  <si>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</si>
  <si>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</si>
  <si>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</si>
  <si>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</si>
  <si>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</si>
  <si>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</si>
  <si>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</si>
  <si>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</si>
  <si>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</si>
  <si>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</si>
  <si>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</si>
  <si>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</si>
  <si>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</si>
  <si>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</si>
  <si>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</si>
  <si>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</si>
  <si>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</si>
  <si>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</si>
  <si>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</si>
  <si>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</si>
  <si>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</si>
  <si>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</si>
  <si>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</si>
  <si>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</si>
  <si>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</si>
  <si>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</si>
  <si>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</si>
  <si>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</si>
  <si>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</si>
  <si>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</si>
  <si>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</si>
  <si>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</si>
  <si>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</si>
  <si>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</si>
  <si>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</si>
  <si>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</si>
  <si>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</si>
  <si>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</si>
  <si>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</si>
  <si>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</si>
  <si>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</si>
  <si>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</si>
  <si>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</si>
  <si>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</si>
  <si>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</si>
  <si>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</si>
  <si>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</si>
  <si>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</si>
  <si>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</si>
  <si>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</si>
  <si>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</si>
  <si>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</si>
  <si>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</si>
  <si>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</si>
  <si>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</si>
  <si>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</si>
  <si>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</si>
  <si>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</si>
  <si>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</si>
  <si>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</si>
  <si>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</si>
  <si>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</si>
  <si>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</si>
  <si>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</si>
  <si>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</si>
  <si>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</si>
  <si>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</si>
  <si>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</si>
  <si>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</si>
  <si>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</si>
  <si>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</si>
  <si>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</si>
  <si>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</si>
  <si>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</si>
  <si>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</si>
  <si>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</si>
  <si>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</si>
  <si>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</si>
  <si>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</si>
  <si>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</si>
  <si>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</si>
  <si>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</si>
  <si>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</si>
  <si>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</si>
  <si>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</si>
  <si>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</si>
  <si>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</si>
  <si>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</si>
  <si>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</si>
  <si>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</si>
  <si>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</si>
  <si>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</si>
  <si>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</si>
  <si>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</si>
  <si>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</si>
  <si>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</si>
  <si>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</si>
  <si>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</si>
  <si>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</si>
  <si>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</si>
  <si>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</si>
  <si>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</si>
  <si>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</si>
  <si>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</si>
  <si>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</si>
  <si>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</si>
  <si>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</si>
  <si>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</si>
  <si>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</si>
  <si>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</si>
  <si>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</si>
  <si>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</si>
  <si>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</si>
  <si>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</si>
  <si>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</si>
  <si>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</si>
  <si>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</si>
  <si>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</si>
  <si>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</si>
  <si>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</si>
  <si>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</si>
  <si>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</si>
  <si>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</si>
  <si>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</si>
  <si>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</si>
  <si>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</si>
  <si>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</si>
  <si>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</si>
  <si>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</si>
  <si>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</si>
  <si>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</si>
  <si>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</si>
  <si>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</si>
  <si>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</si>
  <si>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</si>
  <si>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</si>
  <si>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</si>
  <si>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</si>
  <si>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</si>
  <si>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</si>
  <si>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</si>
  <si>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</si>
  <si>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</si>
  <si>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</si>
  <si>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</si>
  <si>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</si>
  <si>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</si>
  <si>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</si>
  <si>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</si>
  <si>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</si>
  <si>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</si>
  <si>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</si>
  <si>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</si>
  <si>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</si>
  <si>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</si>
  <si>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</si>
  <si>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</si>
  <si>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</si>
  <si>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</si>
  <si>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</si>
  <si>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</si>
  <si>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</si>
  <si>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</si>
  <si>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</si>
  <si>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</si>
  <si>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</si>
  <si>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</si>
  <si>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</si>
  <si>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</si>
  <si>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</si>
  <si>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</si>
  <si>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</si>
  <si>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</si>
  <si>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</si>
  <si>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</si>
  <si>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</si>
  <si>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</si>
  <si>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</si>
  <si>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</si>
  <si>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</si>
  <si>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</si>
  <si>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</si>
  <si>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</si>
  <si>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</si>
  <si>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</si>
  <si>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</si>
  <si>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</si>
  <si>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</si>
  <si>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</si>
  <si>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</si>
  <si>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</si>
  <si>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</si>
  <si>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</si>
  <si>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</si>
  <si>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</si>
  <si>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</si>
  <si>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</si>
  <si>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</si>
  <si>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</si>
  <si>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</si>
  <si>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</si>
  <si>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</si>
  <si>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</si>
  <si>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</si>
  <si>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</si>
  <si>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</si>
  <si>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</si>
  <si>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</si>
  <si>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</si>
  <si>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</si>
  <si>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</si>
  <si>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</si>
  <si>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</si>
  <si>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</si>
  <si>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</si>
  <si>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</si>
  <si>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</si>
  <si>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</si>
  <si>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</si>
  <si>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</si>
  <si>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</si>
  <si>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</si>
  <si>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</si>
  <si>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</si>
  <si>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</si>
  <si>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</si>
  <si>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</si>
  <si>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</si>
  <si>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</si>
  <si>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</si>
  <si>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</si>
  <si>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</si>
  <si>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</si>
  <si>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</si>
  <si>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</si>
  <si>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</si>
  <si>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</si>
  <si>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</si>
  <si>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</si>
  <si>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</si>
  <si>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</si>
  <si>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</si>
  <si>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</si>
  <si>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</si>
  <si>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</si>
  <si>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</si>
  <si>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</si>
  <si>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</si>
  <si>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</si>
  <si>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</si>
  <si>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</si>
  <si>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</si>
  <si>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</si>
  <si>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</si>
  <si>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</si>
  <si>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</si>
  <si>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</si>
  <si>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</si>
  <si>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</si>
  <si>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</si>
  <si>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</si>
  <si>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</si>
  <si>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</si>
  <si>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</si>
  <si>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</si>
  <si>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</si>
  <si>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</si>
  <si>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</si>
  <si>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</si>
  <si>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</si>
  <si>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</si>
  <si>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</si>
  <si>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</si>
  <si>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</si>
  <si>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</si>
  <si>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</si>
  <si>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</si>
  <si>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</si>
  <si>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</si>
  <si>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</si>
  <si>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</si>
  <si>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</si>
  <si>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</si>
  <si>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</si>
  <si>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</si>
  <si>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</si>
  <si>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</si>
  <si>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</si>
  <si>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</si>
  <si>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</si>
  <si>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</si>
  <si>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</si>
  <si>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</si>
  <si>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</si>
  <si>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</si>
  <si>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</si>
  <si>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</si>
  <si>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</si>
  <si>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</si>
  <si>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</si>
  <si>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</si>
  <si>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</si>
  <si>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</si>
  <si>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</si>
  <si>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</si>
  <si>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</si>
  <si>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</si>
  <si>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</si>
  <si>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</si>
  <si>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</si>
  <si>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</si>
  <si>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</si>
  <si>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</si>
  <si>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</si>
  <si>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</si>
  <si>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</si>
  <si>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</si>
  <si>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</si>
  <si>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</si>
  <si>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</si>
  <si>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</si>
  <si>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</si>
  <si>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</si>
  <si>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</si>
  <si>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</si>
  <si>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</si>
  <si>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</si>
  <si>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</si>
  <si>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</si>
  <si>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</si>
  <si>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</si>
  <si>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</si>
  <si>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</si>
  <si>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</si>
  <si>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</si>
  <si>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</si>
  <si>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</si>
  <si>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</si>
  <si>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</si>
  <si>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</si>
  <si>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</si>
  <si>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</si>
  <si>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</si>
  <si>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</si>
  <si>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</si>
  <si>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</si>
  <si>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</si>
  <si>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</si>
  <si>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</si>
  <si>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</si>
  <si>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</si>
  <si>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</si>
  <si>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</si>
  <si>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</si>
  <si>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</si>
  <si>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</si>
  <si>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</si>
  <si>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</si>
  <si>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</si>
  <si>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</si>
  <si>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</si>
  <si>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</si>
  <si>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</si>
  <si>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</si>
  <si>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</si>
  <si>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</si>
  <si>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</si>
  <si>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</si>
  <si>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</si>
  <si>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</si>
  <si>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</si>
  <si>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</si>
  <si>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</si>
  <si>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</si>
  <si>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</si>
  <si>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</si>
  <si>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</si>
  <si>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</si>
  <si>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</si>
  <si>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</si>
  <si>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</si>
  <si>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</si>
  <si>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</si>
  <si>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</si>
  <si>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</si>
  <si>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</si>
  <si>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</si>
  <si>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</si>
  <si>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</si>
  <si>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</si>
  <si>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</si>
  <si>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</si>
  <si>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</si>
  <si>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</si>
  <si>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</si>
  <si>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</si>
  <si>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</si>
  <si>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</si>
  <si>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</si>
  <si>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</si>
  <si>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</si>
  <si>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</si>
  <si>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</si>
  <si>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</si>
  <si>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</si>
  <si>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</si>
  <si>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</si>
  <si>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</si>
  <si>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</si>
  <si>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</si>
  <si>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</si>
  <si>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</si>
  <si>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</si>
  <si>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</si>
  <si>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</si>
  <si>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</si>
  <si>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</si>
  <si>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</si>
  <si>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</si>
  <si>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</si>
  <si>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</si>
  <si>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</si>
  <si>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</si>
  <si>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</si>
  <si>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</si>
  <si>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</si>
  <si>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</si>
  <si>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</si>
  <si>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</si>
  <si>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</si>
  <si>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</si>
  <si>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</si>
  <si>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</si>
  <si>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</si>
  <si>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</si>
  <si>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</si>
  <si>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</si>
  <si>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</si>
  <si>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</si>
  <si>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</si>
  <si>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</si>
  <si>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</si>
  <si>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</si>
  <si>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</si>
  <si>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</si>
  <si>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</si>
  <si>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</si>
  <si>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</si>
  <si>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</si>
  <si>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</si>
  <si>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</si>
  <si>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</si>
  <si>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</si>
  <si>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</si>
  <si>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</si>
  <si>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</si>
  <si>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</si>
  <si>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</si>
  <si>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</si>
  <si>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</si>
  <si>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</si>
  <si>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</si>
  <si>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</si>
  <si>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</si>
  <si>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</si>
  <si>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</si>
  <si>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</si>
  <si>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</si>
  <si>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</si>
  <si>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</si>
  <si>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</si>
  <si>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</si>
  <si>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</si>
  <si>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</si>
  <si>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</si>
  <si>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</si>
  <si>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</si>
  <si>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</si>
  <si>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</si>
  <si>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</si>
  <si>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</si>
  <si>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</si>
  <si>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</si>
  <si>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</si>
  <si>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</si>
  <si>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</si>
  <si>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</si>
  <si>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</si>
  <si>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</si>
  <si>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</si>
  <si>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</si>
  <si>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</si>
  <si>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</si>
  <si>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</si>
  <si>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</si>
  <si>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</si>
  <si>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</si>
  <si>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</si>
  <si>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</si>
  <si>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</si>
  <si>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</si>
  <si>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</si>
  <si>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</si>
  <si>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</si>
  <si>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</si>
  <si>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</si>
  <si>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</si>
  <si>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</si>
  <si>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</si>
  <si>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</si>
  <si>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</si>
  <si>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</si>
  <si>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</si>
  <si>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</si>
  <si>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</si>
  <si>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</si>
  <si>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</si>
  <si>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</si>
  <si>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</si>
  <si>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</si>
  <si>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</si>
  <si>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</si>
  <si>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</si>
  <si>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</si>
  <si>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</si>
  <si>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</si>
  <si>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</si>
  <si>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</si>
  <si>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</si>
  <si>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</si>
  <si>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</si>
  <si>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</si>
  <si>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</si>
  <si>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</si>
  <si>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</si>
  <si>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</si>
  <si>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</si>
  <si>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</si>
  <si>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</si>
  <si>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</si>
  <si>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</si>
  <si>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</si>
  <si>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</si>
  <si>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</si>
  <si>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</si>
  <si>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</si>
  <si>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</si>
  <si>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</si>
  <si>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</si>
  <si>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</si>
  <si>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</si>
  <si>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</si>
  <si>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</si>
  <si>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</si>
  <si>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</si>
  <si>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</si>
  <si>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</si>
  <si>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</si>
  <si>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</si>
  <si>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</si>
  <si>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</si>
  <si>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</si>
  <si>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</si>
  <si>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</si>
  <si>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</si>
  <si>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</si>
  <si>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</si>
  <si>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</si>
  <si>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</si>
  <si>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</si>
  <si>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</si>
  <si>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</si>
  <si>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</si>
  <si>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</si>
  <si>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</si>
  <si>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</si>
  <si>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</si>
  <si>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</si>
  <si>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</si>
  <si>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</si>
  <si>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</si>
  <si>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</si>
  <si>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</si>
  <si>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</si>
  <si>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</si>
  <si>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</si>
  <si>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</si>
  <si>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</si>
  <si>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</si>
  <si>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</si>
  <si>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</si>
  <si>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</si>
  <si>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</si>
  <si>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</si>
  <si>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</si>
  <si>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</si>
  <si>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</si>
  <si>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</si>
  <si>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</si>
  <si>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</si>
  <si>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</si>
  <si>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</si>
  <si>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</si>
  <si>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</si>
  <si>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</si>
  <si>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</si>
  <si>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</si>
  <si>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</si>
  <si>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</si>
  <si>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</si>
  <si>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</si>
  <si>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</si>
  <si>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</si>
  <si>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</si>
  <si>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</si>
  <si>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</si>
  <si>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</si>
  <si>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</si>
  <si>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</si>
  <si>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</si>
  <si>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</si>
  <si>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</si>
  <si>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</si>
  <si>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</si>
  <si>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</si>
  <si>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</si>
  <si>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</si>
  <si>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</si>
  <si>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</si>
  <si>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</si>
  <si>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</si>
  <si>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</si>
  <si>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</si>
  <si>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</si>
  <si>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</si>
  <si>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</si>
  <si>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</si>
  <si>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</si>
  <si>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</si>
  <si>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</si>
  <si>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</si>
  <si>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</si>
  <si>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</si>
  <si>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</si>
  <si>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</si>
  <si>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</si>
  <si>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</si>
  <si>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</si>
  <si>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</si>
  <si>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</si>
  <si>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</si>
  <si>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</si>
  <si>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</si>
  <si>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</si>
  <si>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</si>
  <si>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</si>
  <si>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</si>
  <si>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</si>
  <si>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</si>
  <si>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</si>
  <si>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</si>
  <si>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</si>
  <si>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</si>
  <si>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</si>
  <si>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</si>
  <si>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</si>
  <si>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</si>
  <si>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</si>
  <si>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</si>
  <si>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</si>
  <si>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</si>
  <si>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</si>
  <si>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</si>
  <si>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</si>
  <si>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</si>
  <si>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</si>
  <si>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</si>
  <si>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</si>
  <si>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</si>
  <si>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</si>
  <si>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</si>
  <si>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</si>
  <si>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</si>
  <si>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</si>
  <si>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</si>
  <si>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</si>
  <si>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</si>
  <si>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</si>
  <si>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</si>
  <si>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</si>
  <si>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</si>
  <si>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</si>
  <si>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</si>
  <si>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</si>
  <si>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</si>
  <si>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</si>
  <si>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</si>
  <si>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</si>
  <si>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</si>
  <si>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</si>
  <si>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</si>
  <si>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</si>
  <si>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</si>
  <si>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</si>
  <si>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</si>
  <si>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</si>
  <si>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</si>
  <si>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</si>
  <si>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</si>
  <si>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</si>
  <si>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</si>
  <si>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</si>
  <si>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</si>
  <si>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</si>
  <si>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</si>
  <si>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</si>
  <si>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</si>
  <si>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</si>
  <si>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</si>
  <si>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</si>
  <si>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</si>
  <si>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</si>
  <si>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</si>
  <si>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</si>
  <si>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</si>
  <si>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</si>
  <si>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</si>
  <si>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</si>
  <si>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</si>
  <si>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</si>
  <si>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</si>
  <si>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</si>
  <si>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</si>
  <si>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</si>
  <si>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</si>
  <si>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</si>
  <si>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</si>
  <si>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</si>
  <si>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</si>
  <si>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</si>
  <si>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</si>
  <si>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</si>
  <si>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</si>
  <si>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</si>
  <si>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</si>
  <si>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</si>
  <si>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</si>
  <si>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</si>
  <si>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</si>
  <si>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</si>
  <si>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</si>
  <si>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</si>
  <si>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</si>
  <si>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</si>
  <si>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</si>
  <si>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</si>
  <si>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</si>
  <si>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</si>
  <si>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</si>
  <si>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</si>
  <si>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</si>
  <si>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</si>
  <si>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</si>
  <si>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</si>
  <si>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</si>
  <si>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</si>
  <si>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</si>
  <si>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</si>
  <si>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</si>
  <si>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</si>
  <si>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</si>
  <si>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</si>
  <si>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</si>
  <si>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</si>
  <si>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</si>
  <si>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</si>
  <si>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</si>
  <si>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</si>
  <si>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</si>
  <si>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</si>
  <si>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</si>
  <si>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</si>
  <si>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</si>
  <si>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</si>
  <si>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</si>
  <si>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</si>
  <si>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</si>
  <si>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</si>
  <si>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</si>
  <si>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</si>
  <si>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</si>
  <si>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</si>
  <si>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</si>
  <si>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</si>
  <si>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</si>
  <si>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</si>
  <si>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</si>
  <si>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</si>
  <si>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</si>
  <si>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</si>
  <si>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</si>
  <si>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</si>
  <si>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</si>
  <si>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</si>
  <si>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</si>
  <si>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</si>
  <si>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</si>
  <si>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</si>
  <si>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</si>
  <si>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</si>
  <si>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</si>
  <si>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</si>
  <si>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</si>
  <si>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</si>
  <si>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</si>
  <si>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</si>
  <si>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</si>
  <si>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</si>
  <si>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</si>
  <si>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</si>
  <si>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</si>
  <si>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</si>
  <si>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</si>
  <si>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</si>
  <si>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</si>
  <si>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</si>
  <si>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</si>
  <si>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</si>
  <si>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</si>
  <si>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</si>
  <si>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</si>
  <si>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</si>
  <si>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</si>
  <si>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</si>
  <si>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</si>
  <si>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</si>
  <si>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</si>
  <si>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</si>
  <si>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</si>
  <si>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</si>
  <si>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</si>
  <si>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</si>
  <si>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</si>
  <si>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</si>
  <si>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</si>
  <si>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</si>
  <si>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</si>
  <si>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</si>
  <si>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</si>
  <si>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</si>
  <si>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</si>
  <si>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</si>
  <si>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</si>
  <si>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</si>
  <si>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</si>
  <si>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</si>
  <si>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</si>
  <si>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</si>
  <si>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</si>
  <si>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</si>
  <si>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</si>
  <si>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</si>
  <si>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</si>
  <si>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</si>
  <si>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</si>
  <si>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</si>
  <si>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</si>
  <si>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</si>
  <si>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</si>
  <si>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</si>
  <si>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</si>
  <si>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</si>
  <si>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</si>
  <si>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</si>
  <si>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</si>
  <si>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</si>
  <si>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</si>
  <si>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</si>
  <si>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</si>
  <si>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</si>
  <si>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</si>
  <si>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</si>
  <si>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</si>
  <si>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</si>
  <si>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</si>
  <si>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</si>
  <si>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</si>
  <si>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</si>
  <si>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</si>
  <si>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</si>
  <si>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</si>
  <si>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</si>
  <si>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</si>
  <si>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</si>
  <si>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</si>
  <si>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</si>
  <si>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</si>
  <si>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</si>
  <si>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</si>
  <si>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</si>
  <si>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</si>
  <si>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</si>
  <si>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</si>
  <si>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</si>
  <si>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</si>
  <si>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</si>
  <si>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</si>
  <si>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</si>
  <si>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</si>
  <si>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</si>
  <si>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</si>
  <si>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</si>
  <si>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</si>
  <si>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</si>
  <si>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</si>
  <si>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</si>
  <si>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</si>
  <si>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</si>
  <si>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</si>
  <si>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</si>
  <si>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</si>
  <si>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</si>
  <si>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</si>
  <si>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</si>
  <si>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</si>
  <si>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</si>
  <si>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</si>
  <si>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</si>
  <si>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</si>
  <si>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</si>
  <si>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</si>
  <si>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</si>
  <si>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</si>
  <si>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</si>
  <si>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</si>
  <si>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</si>
  <si>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</si>
  <si>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</si>
  <si>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</si>
  <si>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</si>
  <si>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</si>
  <si>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</si>
  <si>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</si>
  <si>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</si>
  <si>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</si>
  <si>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</si>
  <si>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</si>
  <si>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</si>
  <si>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</si>
  <si>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</si>
  <si>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</si>
  <si>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</si>
  <si>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</si>
  <si>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</si>
  <si>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</si>
  <si>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</si>
  <si>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</si>
  <si>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</si>
  <si>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</si>
  <si>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</si>
  <si>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</si>
  <si>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</si>
  <si>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</si>
  <si>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</si>
  <si>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</si>
  <si>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</si>
  <si>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</si>
  <si>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</si>
  <si>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</si>
  <si>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</si>
  <si>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</si>
  <si>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</si>
  <si>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</si>
  <si>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</si>
  <si>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</si>
  <si>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</si>
  <si>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</si>
  <si>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</si>
  <si>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</si>
  <si>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</si>
  <si>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</si>
  <si>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</si>
  <si>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</si>
  <si>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</si>
  <si>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</si>
  <si>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</si>
  <si>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</si>
  <si>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</si>
  <si>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</si>
  <si>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</si>
  <si>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</si>
  <si>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</si>
  <si>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</si>
  <si>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</si>
  <si>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</si>
  <si>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</si>
  <si>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</si>
  <si>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</si>
  <si>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</si>
  <si>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</si>
  <si>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</si>
  <si>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</si>
  <si>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</si>
  <si>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</si>
  <si>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</si>
  <si>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</si>
  <si>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</si>
  <si>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</si>
  <si>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</si>
  <si>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</si>
  <si>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</si>
  <si>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</si>
  <si>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</si>
  <si>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</si>
  <si>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</si>
  <si>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</si>
  <si>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</si>
  <si>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</si>
  <si>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</si>
  <si>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</si>
  <si>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</si>
  <si>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</si>
  <si>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</si>
  <si>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</si>
  <si>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</si>
  <si>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</si>
  <si>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</si>
  <si>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</si>
  <si>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</si>
  <si>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</si>
  <si>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</si>
  <si>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</si>
  <si>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</si>
  <si>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</si>
  <si>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</si>
  <si>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</si>
  <si>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</si>
  <si>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</si>
  <si>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</si>
  <si>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</si>
  <si>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</si>
  <si>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</si>
  <si>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</si>
  <si>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</si>
  <si>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</si>
  <si>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</si>
  <si>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</si>
  <si>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</si>
  <si>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</si>
  <si>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</si>
  <si>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</si>
  <si>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</si>
  <si>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</si>
  <si>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</si>
  <si>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</si>
  <si>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</si>
  <si>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</si>
  <si>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</si>
  <si>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</si>
  <si>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</si>
  <si>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</si>
  <si>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</si>
  <si>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</si>
  <si>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</si>
  <si>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</si>
  <si>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</si>
  <si>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</si>
  <si>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</si>
  <si>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</si>
  <si>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</si>
  <si>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</si>
  <si>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</si>
  <si>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</si>
  <si>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</si>
  <si>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</si>
  <si>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</si>
  <si>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</si>
  <si>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</si>
  <si>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</si>
  <si>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</si>
  <si>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</si>
  <si>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</si>
  <si>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</si>
  <si>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</si>
  <si>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</si>
  <si>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</si>
  <si>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</si>
  <si>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</si>
  <si>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</si>
  <si>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</si>
  <si>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</si>
  <si>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</si>
  <si>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</si>
  <si>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</si>
  <si>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</si>
  <si>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</si>
  <si>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</si>
  <si>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</si>
  <si>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</si>
  <si>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</si>
  <si>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</si>
  <si>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</si>
  <si>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</si>
  <si>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</si>
  <si>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</si>
  <si>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</si>
  <si>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</si>
  <si>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</si>
  <si>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</si>
  <si>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</si>
  <si>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</si>
  <si>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</si>
  <si>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</si>
  <si>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</si>
  <si>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</si>
  <si>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</si>
  <si>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</si>
  <si>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</si>
  <si>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</si>
  <si>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</si>
  <si>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</si>
  <si>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</si>
  <si>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</si>
  <si>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</si>
  <si>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</si>
  <si>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</si>
  <si>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</si>
  <si>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</si>
  <si>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</si>
  <si>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</si>
  <si>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</si>
  <si>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</si>
  <si>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</si>
  <si>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</si>
  <si>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</si>
  <si>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</si>
  <si>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</si>
  <si>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</si>
  <si>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</si>
  <si>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</si>
  <si>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</si>
  <si>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</si>
  <si>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</si>
  <si>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</si>
  <si>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</si>
  <si>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</si>
  <si>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</si>
  <si>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</si>
  <si>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</si>
  <si>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</si>
  <si>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</si>
  <si>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</si>
  <si>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</si>
  <si>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</si>
  <si>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</si>
  <si>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</si>
  <si>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</si>
  <si>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</si>
  <si>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</si>
  <si>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</si>
  <si>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</si>
  <si>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</si>
  <si>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</si>
  <si>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</si>
  <si>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</si>
  <si>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</si>
  <si>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</si>
  <si>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</si>
  <si>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</si>
  <si>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</si>
  <si>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</si>
  <si>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</si>
  <si>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</si>
  <si>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</si>
  <si>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</si>
  <si>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</si>
  <si>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</si>
  <si>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</si>
  <si>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</si>
  <si>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</si>
  <si>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</si>
  <si>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</si>
  <si>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</si>
  <si>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</si>
  <si>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</si>
  <si>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</si>
  <si>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</si>
  <si>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</si>
  <si>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</si>
  <si>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</si>
  <si>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</si>
  <si>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</si>
  <si>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</si>
  <si>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</si>
  <si>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</si>
  <si>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</si>
  <si>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</si>
  <si>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</si>
  <si>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</si>
  <si>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</si>
  <si>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</si>
  <si>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</si>
  <si>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</si>
  <si>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</si>
  <si>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</si>
  <si>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</si>
  <si>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</si>
  <si>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</si>
  <si>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</si>
  <si>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</si>
  <si>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</si>
  <si>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</si>
  <si>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</si>
  <si>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</si>
  <si>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</si>
  <si>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</si>
  <si>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</si>
  <si>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</si>
  <si>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</si>
  <si>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</si>
  <si>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</si>
  <si>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</si>
  <si>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</si>
  <si>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</si>
  <si>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</si>
  <si>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</si>
  <si>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</si>
  <si>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</si>
  <si>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</si>
  <si>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</si>
  <si>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</si>
  <si>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</si>
  <si>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</si>
  <si>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</si>
  <si>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</si>
  <si>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</si>
  <si>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</si>
  <si>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</si>
  <si>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</si>
  <si>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</si>
  <si>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</si>
  <si>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</si>
  <si>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</si>
  <si>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</si>
  <si>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</si>
  <si>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</si>
  <si>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</si>
  <si>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</si>
  <si>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</si>
  <si>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</si>
  <si>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</si>
  <si>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</si>
  <si>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</si>
  <si>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</si>
  <si>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</si>
  <si>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</si>
  <si>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</si>
  <si>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</si>
  <si>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</si>
  <si>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</si>
  <si>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</si>
  <si>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</si>
  <si>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</si>
  <si>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</si>
  <si>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</si>
  <si>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</si>
  <si>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</si>
  <si>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</si>
  <si>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</si>
  <si>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</si>
  <si>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</si>
  <si>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</si>
  <si>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</si>
  <si>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</si>
  <si>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</si>
  <si>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</si>
  <si>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</si>
  <si>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</si>
  <si>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</si>
  <si>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</si>
  <si>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</si>
  <si>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</si>
  <si>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</si>
  <si>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</si>
  <si>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</si>
  <si>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</si>
  <si>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</si>
  <si>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</si>
  <si>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</si>
  <si>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</si>
  <si>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</si>
  <si>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</si>
  <si>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</si>
  <si>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</si>
  <si>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</si>
  <si>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</si>
  <si>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</si>
  <si>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</si>
  <si>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</si>
  <si>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</si>
  <si>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</si>
  <si>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</si>
  <si>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</si>
  <si>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</si>
  <si>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</si>
  <si>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</si>
  <si>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</si>
  <si>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</si>
  <si>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</si>
  <si>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</si>
  <si>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</si>
  <si>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</si>
  <si>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</si>
  <si>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</si>
  <si>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</si>
  <si>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</si>
  <si>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</si>
  <si>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</si>
  <si>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</si>
  <si>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</si>
  <si>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</si>
  <si>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</si>
  <si>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</si>
  <si>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</si>
  <si>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</si>
  <si>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</si>
  <si>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</si>
  <si>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</si>
  <si>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</si>
  <si>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</si>
  <si>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</si>
  <si>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</si>
  <si>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</si>
  <si>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</si>
  <si>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</si>
  <si>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</si>
  <si>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</si>
  <si>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</si>
  <si>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</si>
  <si>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</si>
  <si>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</si>
  <si>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</si>
  <si>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</si>
  <si>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</si>
  <si>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</si>
  <si>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</si>
  <si>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</si>
  <si>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</si>
  <si>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</si>
  <si>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</si>
  <si>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</si>
  <si>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</si>
  <si>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</si>
  <si>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</si>
  <si>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</si>
  <si>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</si>
  <si>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</si>
  <si>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</si>
  <si>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</si>
  <si>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</si>
  <si>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</si>
  <si>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</si>
  <si>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</si>
  <si>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</si>
  <si>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</si>
  <si>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</si>
  <si>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</si>
  <si>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</si>
  <si>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</si>
  <si>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</si>
  <si>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</si>
  <si>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</si>
  <si>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</si>
  <si>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</si>
  <si>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</si>
  <si>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</si>
  <si>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</si>
  <si>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</si>
  <si>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</si>
  <si>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</si>
  <si>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</si>
  <si>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</si>
  <si>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</si>
  <si>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</si>
  <si>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</si>
  <si>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</si>
  <si>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</si>
  <si>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</si>
  <si>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</si>
  <si>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</si>
  <si>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</si>
  <si>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</si>
  <si>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</si>
  <si>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</si>
  <si>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</si>
  <si>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</si>
  <si>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</si>
  <si>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</si>
  <si>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</si>
  <si>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</si>
  <si>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</si>
  <si>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</si>
  <si>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</si>
  <si>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</si>
  <si>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</si>
  <si>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</si>
  <si>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</si>
  <si>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</si>
  <si>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</si>
  <si>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</si>
  <si>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</si>
  <si>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</si>
  <si>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</si>
  <si>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</si>
  <si>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</si>
  <si>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</si>
  <si>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</si>
  <si>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</si>
  <si>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</si>
  <si>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</si>
  <si>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</si>
  <si>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</si>
  <si>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</si>
  <si>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</si>
  <si>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</si>
  <si>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</si>
  <si>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</si>
  <si>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</si>
  <si>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</si>
  <si>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</si>
  <si>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</si>
  <si>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</si>
  <si>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</si>
  <si>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</si>
  <si>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</si>
  <si>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</si>
  <si>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</si>
  <si>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</si>
  <si>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</si>
  <si>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</si>
  <si>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</si>
  <si>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</si>
  <si>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</si>
  <si>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</si>
  <si>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</si>
  <si>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</si>
  <si>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</si>
  <si>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</si>
  <si>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</si>
  <si>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</si>
  <si>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</si>
  <si>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</si>
  <si>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</si>
  <si>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</si>
  <si>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</si>
  <si>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</si>
  <si>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</si>
  <si>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</si>
  <si>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</si>
  <si>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</si>
  <si>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</si>
  <si>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</si>
  <si>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</si>
  <si>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</si>
  <si>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</si>
  <si>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</si>
  <si>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</si>
  <si>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</si>
  <si>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</si>
  <si>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</si>
  <si>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</si>
  <si>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</si>
  <si>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</si>
  <si>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</si>
  <si>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</si>
  <si>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</si>
  <si>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</si>
  <si>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</si>
  <si>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</si>
  <si>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</si>
  <si>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</si>
  <si>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</si>
  <si>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</si>
  <si>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</si>
  <si>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</si>
  <si>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</si>
  <si>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</si>
  <si>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</si>
  <si>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</si>
  <si>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</si>
  <si>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</si>
  <si>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</si>
  <si>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</si>
  <si>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</si>
  <si>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</si>
  <si>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</si>
  <si>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</si>
  <si>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</si>
  <si>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</si>
  <si>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</si>
  <si>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</si>
  <si>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</si>
  <si>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</si>
  <si>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</si>
  <si>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</si>
  <si>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</si>
  <si>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</si>
  <si>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</si>
  <si>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</si>
  <si>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</si>
  <si>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</si>
  <si>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</si>
  <si>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</si>
  <si>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</si>
  <si>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</si>
  <si>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</si>
  <si>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</si>
  <si>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</si>
  <si>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</si>
  <si>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</si>
  <si>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</si>
  <si>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</si>
  <si>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</si>
  <si>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</si>
  <si>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</si>
  <si>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</si>
  <si>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</si>
  <si>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</si>
  <si>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</si>
  <si>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</si>
  <si>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</si>
  <si>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</si>
  <si>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</si>
  <si>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</si>
  <si>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</si>
  <si>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</si>
  <si>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</si>
  <si>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</si>
  <si>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</si>
  <si>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</si>
  <si>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</si>
  <si>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</si>
  <si>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</si>
  <si>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</si>
  <si>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</si>
  <si>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</si>
  <si>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</si>
  <si>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</si>
  <si>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</si>
  <si>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</si>
  <si>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</si>
  <si>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</si>
  <si>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</si>
  <si>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</si>
  <si>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</si>
  <si>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</si>
  <si>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</si>
  <si>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</si>
  <si>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</si>
  <si>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</si>
  <si>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</si>
  <si>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</si>
  <si>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</si>
  <si>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</si>
  <si>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</si>
  <si>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</si>
  <si>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</si>
  <si>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</si>
  <si>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</si>
  <si>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</si>
  <si>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</si>
  <si>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</si>
  <si>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</si>
  <si>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</si>
  <si>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</si>
  <si>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</si>
  <si>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</si>
  <si>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</si>
  <si>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</si>
  <si>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</si>
  <si>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</si>
  <si>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</si>
  <si>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</si>
  <si>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</si>
  <si>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</si>
  <si>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</si>
  <si>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</si>
  <si>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</si>
  <si>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</si>
  <si>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</si>
  <si>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</si>
  <si>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</si>
  <si>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</si>
  <si>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</si>
  <si>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</si>
  <si>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</si>
  <si>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</si>
  <si>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</si>
  <si>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</si>
  <si>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</si>
  <si>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</si>
  <si>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</si>
  <si>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</si>
  <si>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</si>
  <si>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</si>
  <si>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</si>
  <si>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</si>
  <si>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</si>
  <si>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</si>
  <si>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</si>
  <si>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</si>
  <si>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</si>
  <si>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</si>
  <si>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</si>
  <si>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</si>
  <si>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</si>
  <si>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</si>
  <si>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</si>
  <si>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</si>
  <si>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</si>
  <si>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</si>
  <si>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</si>
  <si>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</si>
  <si>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</si>
  <si>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</si>
  <si>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</si>
  <si>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</si>
  <si>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</si>
  <si>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</si>
  <si>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</si>
  <si>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</si>
  <si>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</si>
  <si>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</si>
  <si>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</si>
  <si>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</si>
  <si>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</si>
  <si>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</si>
  <si>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</si>
  <si>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</si>
  <si>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</si>
  <si>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</si>
  <si>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</si>
  <si>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</si>
  <si>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</si>
  <si>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</si>
  <si>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</si>
  <si>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</si>
  <si>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</si>
  <si>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</si>
  <si>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</si>
  <si>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</si>
  <si>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</si>
  <si>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</si>
  <si>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</si>
  <si>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</si>
  <si>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</si>
  <si>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</si>
  <si>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</si>
  <si>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</si>
  <si>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</si>
  <si>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</si>
  <si>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</si>
  <si>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</si>
  <si>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</si>
  <si>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</si>
  <si>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</si>
  <si>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</si>
  <si>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</si>
  <si>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</si>
  <si>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</si>
  <si>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</si>
  <si>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</si>
  <si>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</si>
  <si>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</si>
  <si>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</si>
  <si>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</si>
  <si>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</si>
  <si>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</si>
  <si>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</si>
  <si>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</si>
  <si>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</si>
  <si>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</si>
  <si>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</si>
  <si>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</si>
  <si>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</si>
  <si>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</si>
  <si>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</si>
  <si>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</si>
  <si>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</si>
  <si>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</si>
  <si>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</si>
  <si>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</si>
  <si>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</si>
  <si>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</si>
  <si>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</si>
  <si>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</si>
  <si>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</si>
  <si>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</si>
  <si>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</si>
  <si>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</si>
  <si>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</si>
  <si>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</si>
  <si>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</si>
  <si>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</si>
  <si>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</si>
  <si>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</si>
  <si>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</si>
  <si>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</si>
  <si>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</si>
  <si>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</si>
  <si>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</si>
  <si>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</si>
  <si>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</si>
  <si>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</si>
  <si>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</si>
  <si>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</si>
  <si>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</si>
  <si>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</si>
  <si>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</si>
  <si>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</si>
  <si>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</si>
  <si>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</si>
  <si>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</si>
  <si>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</si>
  <si>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</si>
  <si>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</si>
  <si>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</si>
  <si>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</si>
  <si>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</si>
  <si>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</si>
  <si>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</si>
  <si>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</si>
  <si>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</si>
  <si>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</si>
  <si>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</si>
  <si>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</si>
  <si>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</si>
  <si>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</si>
  <si>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</si>
  <si>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</si>
  <si>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</si>
  <si>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</si>
  <si>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</si>
  <si>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</si>
  <si>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</si>
  <si>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</si>
  <si>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</si>
  <si>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</si>
  <si>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</si>
  <si>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</si>
  <si>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</si>
  <si>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</si>
  <si>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</si>
  <si>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</si>
  <si>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</si>
  <si>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</si>
  <si>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</si>
  <si>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</si>
  <si>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</si>
  <si>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</si>
  <si>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</si>
  <si>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</si>
  <si>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</si>
  <si>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</si>
  <si>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</si>
  <si>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</si>
  <si>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</si>
  <si>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</si>
  <si>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</si>
  <si>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</si>
  <si>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</si>
  <si>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</si>
  <si>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</si>
  <si>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</si>
  <si>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</si>
  <si>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</si>
  <si>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</si>
  <si>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</si>
  <si>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</si>
  <si>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</si>
  <si>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</si>
  <si>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</si>
  <si>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</si>
  <si>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</si>
  <si>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</si>
  <si>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</si>
  <si>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</si>
  <si>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</si>
  <si>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</si>
  <si>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</si>
  <si>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</si>
  <si>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</si>
  <si>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</si>
  <si>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</si>
  <si>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</si>
  <si>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</si>
  <si>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</si>
  <si>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</si>
  <si>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</si>
  <si>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</si>
  <si>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</si>
  <si>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</si>
  <si>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</si>
  <si>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</si>
  <si>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</si>
  <si>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</si>
  <si>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</si>
  <si>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</si>
  <si>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</si>
  <si>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</si>
  <si>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</si>
  <si>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</si>
  <si>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</si>
  <si>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</si>
  <si>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</si>
  <si>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</si>
  <si>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</si>
  <si>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</si>
  <si>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</si>
  <si>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</si>
  <si>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</si>
  <si>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</si>
  <si>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</si>
  <si>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</si>
  <si>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</si>
  <si>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</si>
  <si>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</si>
  <si>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</si>
  <si>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</si>
  <si>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</si>
  <si>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</si>
  <si>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</si>
  <si>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</si>
  <si>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</si>
  <si>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</si>
  <si>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</si>
  <si>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</si>
  <si>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</si>
  <si>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</si>
  <si>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</si>
  <si>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</si>
  <si>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</si>
  <si>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</si>
  <si>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</si>
  <si>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</si>
  <si>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</si>
  <si>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</si>
  <si>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</si>
  <si>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</si>
  <si>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</si>
  <si>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</si>
  <si>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</si>
  <si>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</si>
  <si>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</si>
  <si>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</si>
  <si>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</si>
  <si>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</si>
  <si>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</si>
  <si>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</si>
  <si>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</si>
  <si>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</si>
  <si>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</si>
  <si>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</si>
  <si>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</si>
  <si>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</si>
  <si>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</si>
  <si>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</si>
  <si>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</si>
  <si>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</si>
  <si>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</si>
  <si>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</si>
  <si>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</si>
  <si>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</si>
  <si>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</si>
  <si>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</si>
  <si>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</si>
  <si>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</si>
  <si>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</si>
  <si>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</si>
  <si>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</si>
  <si>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</si>
  <si>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</si>
  <si>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</si>
  <si>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</si>
  <si>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</si>
  <si>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</si>
  <si>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</si>
  <si>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</si>
  <si>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</si>
  <si>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</si>
  <si>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</si>
  <si>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</si>
  <si>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</si>
  <si>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</si>
  <si>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</si>
  <si>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</si>
  <si>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</si>
  <si>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</si>
  <si>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</si>
  <si>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</si>
  <si>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</si>
  <si>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</si>
  <si>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</si>
  <si>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</si>
  <si>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</si>
  <si>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</si>
  <si>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</si>
  <si>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</si>
  <si>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</si>
  <si>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</si>
  <si>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</si>
  <si>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</si>
  <si>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</si>
  <si>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</si>
  <si>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</si>
  <si>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</si>
  <si>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</si>
  <si>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</si>
  <si>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</si>
  <si>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</si>
  <si>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</si>
  <si>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</si>
  <si>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</si>
  <si>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</si>
  <si>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</si>
  <si>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</si>
  <si>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</si>
  <si>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</si>
  <si>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</si>
  <si>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</si>
  <si>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</si>
  <si>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</si>
  <si>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</si>
  <si>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</si>
  <si>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</si>
  <si>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</si>
  <si>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</si>
  <si>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</si>
  <si>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</si>
  <si>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</si>
  <si>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</si>
  <si>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</si>
  <si>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</si>
  <si>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</si>
  <si>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</si>
  <si>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</si>
  <si>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</si>
  <si>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</si>
  <si>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</si>
  <si>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</si>
  <si>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</si>
  <si>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</si>
  <si>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</si>
  <si>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</si>
  <si>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</si>
  <si>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</si>
  <si>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</si>
  <si>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</si>
  <si>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</si>
  <si>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</si>
  <si>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</si>
  <si>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</si>
  <si>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</si>
  <si>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</si>
  <si>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</si>
  <si>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</si>
  <si>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</si>
  <si>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</si>
  <si>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</si>
  <si>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</si>
  <si>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</si>
  <si>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</si>
  <si>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</si>
  <si>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</si>
  <si>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</si>
  <si>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</si>
  <si>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</si>
  <si>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</si>
  <si>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</si>
  <si>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</si>
  <si>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</si>
  <si>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</si>
  <si>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</si>
  <si>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</si>
  <si>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</si>
  <si>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</si>
  <si>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</si>
  <si>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</si>
  <si>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</si>
  <si>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</si>
  <si>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</si>
  <si>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</si>
  <si>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</si>
  <si>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</si>
  <si>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</si>
  <si>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</si>
  <si>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</si>
  <si>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</si>
  <si>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</si>
  <si>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</si>
  <si>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</si>
  <si>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</si>
  <si>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</si>
  <si>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</si>
  <si>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</si>
  <si>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</si>
  <si>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</si>
  <si>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</si>
  <si>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</si>
  <si>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</si>
  <si>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</si>
  <si>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</si>
  <si>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</si>
  <si>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</si>
  <si>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</si>
  <si>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</si>
  <si>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</si>
  <si>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</si>
  <si>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</si>
  <si>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</si>
  <si>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</si>
  <si>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</si>
  <si>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</si>
  <si>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</si>
  <si>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</si>
  <si>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</si>
  <si>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</si>
  <si>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</si>
  <si>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</si>
  <si>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</si>
  <si>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</si>
  <si>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</si>
  <si>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</si>
  <si>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</si>
  <si>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</si>
  <si>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</si>
  <si>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</si>
  <si>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</si>
  <si>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</si>
  <si>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</si>
  <si>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</si>
  <si>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</si>
  <si>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</si>
  <si>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</si>
  <si>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</si>
  <si>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</si>
  <si>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</si>
  <si>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</si>
  <si>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</si>
  <si>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</si>
  <si>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</si>
  <si>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</si>
  <si>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</si>
  <si>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</si>
  <si>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</si>
  <si>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</si>
  <si>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</si>
  <si>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</si>
  <si>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</si>
  <si>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</si>
  <si>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</si>
  <si>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</si>
  <si>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</si>
  <si>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</si>
  <si>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</si>
  <si>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</si>
  <si>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</si>
  <si>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</si>
  <si>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</si>
  <si>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</si>
  <si>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</si>
  <si>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</si>
  <si>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</si>
  <si>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</si>
  <si>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</si>
  <si>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</si>
  <si>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</si>
  <si>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</si>
  <si>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</si>
  <si>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</si>
  <si>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</si>
  <si>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</si>
  <si>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</si>
  <si>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</si>
  <si>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</si>
  <si>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</si>
  <si>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</si>
  <si>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</si>
  <si>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</si>
  <si>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</si>
  <si>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</si>
  <si>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</si>
  <si>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</si>
  <si>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</si>
  <si>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</si>
  <si>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</si>
  <si>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</si>
  <si>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</si>
  <si>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</si>
  <si>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</si>
  <si>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</si>
  <si>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</si>
  <si>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</si>
  <si>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</si>
  <si>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</si>
  <si>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</si>
  <si>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</si>
  <si>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</si>
  <si>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</si>
  <si>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</si>
  <si>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</si>
  <si>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</si>
  <si>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</si>
  <si>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</si>
  <si>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</si>
  <si>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</si>
  <si>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</si>
  <si>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</si>
  <si>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</si>
  <si>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</si>
  <si>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</si>
  <si>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</si>
  <si>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</si>
  <si>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</si>
  <si>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</si>
  <si>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</si>
  <si>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</si>
  <si>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</si>
  <si>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</si>
  <si>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</si>
  <si>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</si>
  <si>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</si>
  <si>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</si>
  <si>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</si>
  <si>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</si>
  <si>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</si>
  <si>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</si>
  <si>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</si>
  <si>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</si>
  <si>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</si>
  <si>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</si>
  <si>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</si>
  <si>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</si>
  <si>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</si>
  <si>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</si>
  <si>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</si>
  <si>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</si>
  <si>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</si>
  <si>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</si>
  <si>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</si>
  <si>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</si>
  <si>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</si>
  <si>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</si>
  <si>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</si>
  <si>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</si>
  <si>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</si>
  <si>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</si>
  <si>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</si>
  <si>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</si>
  <si>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</si>
  <si>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</si>
  <si>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</si>
  <si>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</si>
  <si>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</si>
  <si>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</si>
  <si>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</si>
  <si>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</si>
  <si>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</si>
  <si>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</si>
  <si>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</si>
  <si>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</si>
  <si>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</si>
  <si>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</si>
  <si>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</si>
  <si>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</si>
  <si>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</si>
  <si>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</si>
  <si>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</si>
  <si>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</si>
  <si>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</si>
  <si>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</si>
  <si>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</si>
  <si>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</si>
  <si>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</si>
  <si>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</si>
  <si>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</si>
  <si>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</si>
  <si>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</si>
  <si>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</si>
  <si>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</si>
  <si>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</si>
  <si>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</si>
  <si>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</si>
  <si>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</si>
  <si>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</si>
  <si>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</si>
  <si>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</si>
  <si>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</si>
  <si>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</si>
  <si>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</si>
  <si>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</si>
  <si>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</si>
  <si>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</si>
  <si>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</si>
  <si>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</si>
  <si>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</si>
  <si>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</si>
  <si>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</si>
  <si>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</si>
  <si>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</si>
  <si>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</si>
  <si>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</si>
  <si>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</si>
  <si>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</si>
  <si>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</si>
  <si>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</si>
  <si>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</si>
  <si>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</si>
  <si>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</si>
  <si>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</si>
  <si>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</si>
  <si>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</si>
  <si>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</si>
  <si>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</si>
  <si>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</si>
  <si>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</si>
  <si>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</si>
  <si>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</si>
  <si>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</si>
  <si>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</si>
  <si>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</si>
  <si>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</si>
  <si>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</si>
  <si>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</si>
  <si>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</si>
  <si>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</si>
  <si>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</si>
  <si>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</si>
  <si>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</si>
  <si>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</si>
  <si>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</si>
  <si>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</si>
  <si>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</si>
  <si>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</si>
  <si>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</si>
  <si>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</si>
  <si>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</si>
  <si>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</si>
  <si>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</si>
  <si>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</si>
  <si>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</si>
  <si>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</si>
  <si>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</si>
  <si>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</si>
  <si>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</si>
  <si>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</si>
  <si>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</si>
  <si>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</si>
  <si>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</si>
  <si>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</si>
  <si>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</si>
  <si>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</si>
  <si>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</si>
  <si>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</si>
  <si>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</si>
  <si>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</si>
  <si>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</si>
  <si>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</si>
  <si>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</si>
  <si>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</si>
  <si>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</si>
  <si>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</si>
  <si>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</si>
  <si>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</si>
  <si>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</si>
  <si>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</si>
  <si>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</si>
  <si>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</si>
  <si>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</si>
  <si>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</si>
  <si>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</si>
  <si>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</si>
  <si>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</si>
  <si>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</si>
  <si>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</si>
  <si>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</si>
  <si>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</si>
  <si>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</si>
  <si>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</si>
  <si>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</si>
  <si>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</si>
  <si>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</si>
  <si>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</si>
  <si>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</si>
  <si>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</si>
  <si>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</si>
  <si>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</si>
  <si>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</si>
  <si>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</si>
  <si>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</si>
  <si>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</si>
  <si>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</si>
  <si>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</si>
  <si>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</si>
  <si>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</si>
  <si>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</si>
  <si>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</si>
  <si>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</si>
  <si>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</si>
  <si>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</si>
  <si>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</si>
  <si>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</si>
  <si>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</si>
  <si>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</si>
  <si>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</si>
  <si>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</si>
  <si>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</si>
  <si>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</si>
  <si>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</si>
  <si>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</si>
  <si>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</si>
  <si>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</si>
  <si>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</si>
  <si>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</si>
  <si>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</si>
  <si>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</si>
  <si>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</si>
  <si>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</si>
  <si>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</si>
  <si>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</si>
  <si>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</si>
  <si>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</si>
  <si>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</si>
  <si>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</si>
  <si>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</si>
  <si>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</si>
  <si>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</si>
  <si>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</si>
  <si>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</si>
  <si>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</si>
  <si>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</si>
  <si>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</si>
  <si>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</si>
  <si>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</si>
  <si>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</si>
  <si>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</si>
  <si>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</si>
  <si>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</si>
  <si>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</si>
  <si>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</si>
  <si>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</si>
  <si>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</si>
  <si>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</si>
  <si>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</si>
  <si>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</si>
  <si>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</si>
  <si>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</si>
  <si>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</si>
  <si>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</si>
  <si>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</si>
  <si>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</si>
  <si>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</si>
  <si>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</si>
  <si>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</si>
  <si>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</si>
  <si>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</si>
  <si>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</si>
  <si>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</si>
  <si>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</si>
  <si>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</si>
  <si>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</si>
  <si>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</si>
  <si>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</si>
  <si>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</si>
  <si>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</si>
  <si>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</si>
  <si>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</si>
  <si>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</si>
  <si>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</si>
  <si>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</si>
  <si>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</si>
  <si>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</si>
  <si>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</si>
  <si>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</si>
  <si>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</si>
  <si>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</si>
  <si>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</si>
  <si>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</si>
  <si>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</si>
  <si>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</si>
  <si>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</si>
  <si>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</si>
  <si>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</si>
  <si>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</si>
  <si>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</si>
  <si>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</si>
  <si>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</si>
  <si>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</si>
  <si>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</si>
  <si>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</si>
  <si>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</si>
  <si>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</si>
  <si>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</si>
  <si>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</si>
  <si>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</si>
  <si>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</si>
  <si>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</si>
  <si>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</si>
  <si>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</si>
  <si>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</si>
  <si>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</si>
  <si>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</si>
  <si>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</si>
  <si>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</si>
  <si>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</si>
  <si>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</si>
  <si>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</si>
  <si>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</si>
  <si>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</si>
  <si>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</si>
  <si>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</si>
  <si>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</si>
  <si>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</si>
  <si>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</si>
  <si>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</si>
  <si>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</si>
  <si>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</si>
  <si>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</si>
  <si>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</si>
  <si>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</si>
  <si>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</si>
  <si>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</si>
  <si>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</si>
  <si>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</si>
  <si>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</si>
  <si>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</si>
  <si>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</si>
  <si>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</si>
  <si>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</si>
  <si>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</si>
  <si>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</si>
  <si>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</si>
  <si>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</si>
  <si>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</si>
  <si>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</si>
  <si>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</si>
  <si>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</si>
  <si>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</si>
  <si>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</si>
  <si>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</si>
  <si>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</si>
  <si>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</si>
  <si>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</si>
  <si>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</si>
  <si>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</si>
  <si>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</si>
  <si>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</si>
  <si>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</si>
  <si>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</si>
  <si>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</si>
  <si>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</si>
  <si>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</si>
  <si>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</si>
  <si>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</si>
  <si>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</si>
  <si>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</si>
  <si>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</si>
  <si>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</si>
  <si>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</si>
  <si>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</si>
  <si>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</si>
  <si>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</si>
  <si>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</si>
  <si>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</si>
  <si>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</si>
  <si>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</si>
  <si>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</si>
  <si>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</si>
  <si>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</si>
  <si>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</si>
  <si>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</si>
  <si>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</si>
  <si>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</si>
  <si>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</si>
  <si>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</si>
  <si>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</si>
  <si>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</si>
  <si>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</si>
  <si>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</si>
  <si>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</si>
  <si>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</si>
  <si>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</si>
  <si>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</si>
  <si>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</si>
  <si>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</si>
  <si>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</si>
  <si>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</si>
  <si>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</si>
  <si>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</si>
  <si>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</si>
  <si>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</si>
  <si>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</si>
  <si>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</si>
  <si>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</si>
  <si>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</si>
  <si>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</si>
  <si>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</si>
  <si>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</si>
  <si>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</si>
  <si>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</si>
  <si>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</si>
  <si>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</si>
  <si>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</si>
  <si>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</si>
  <si>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</si>
  <si>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</si>
  <si>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</si>
  <si>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</si>
  <si>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</si>
  <si>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</si>
  <si>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</si>
  <si>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</si>
  <si>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</si>
  <si>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</si>
  <si>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</si>
  <si>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</si>
  <si>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</si>
  <si>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</si>
  <si>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</si>
  <si>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</si>
  <si>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</si>
  <si>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</si>
  <si>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</si>
  <si>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</si>
  <si>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</si>
  <si>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</si>
  <si>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</si>
  <si>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</si>
  <si>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</si>
  <si>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</si>
  <si>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</si>
  <si>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</si>
  <si>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</si>
  <si>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</si>
  <si>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</si>
  <si>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</si>
  <si>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</si>
  <si>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</si>
  <si>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</si>
  <si>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</si>
  <si>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</si>
  <si>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</si>
  <si>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</si>
  <si>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</si>
  <si>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</si>
  <si>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</si>
  <si>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</si>
  <si>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</si>
  <si>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</si>
  <si>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</si>
  <si>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</si>
  <si>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</si>
  <si>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</si>
  <si>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</si>
  <si>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</si>
  <si>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</si>
  <si>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</si>
  <si>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</si>
  <si>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</si>
  <si>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</si>
  <si>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</si>
  <si>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</si>
  <si>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</si>
  <si>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</si>
  <si>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</si>
  <si>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</si>
  <si>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</si>
  <si>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</si>
  <si>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</si>
  <si>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</si>
  <si>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</si>
  <si>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</si>
  <si>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</si>
  <si>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</si>
  <si>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</si>
  <si>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</si>
  <si>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</si>
  <si>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</si>
  <si>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</si>
  <si>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</si>
  <si>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</si>
  <si>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</si>
  <si>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</si>
  <si>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</si>
  <si>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</si>
  <si>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</si>
  <si>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</si>
  <si>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</si>
  <si>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</si>
  <si>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</si>
  <si>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</si>
  <si>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</si>
  <si>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</si>
  <si>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</si>
  <si>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</si>
  <si>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</si>
  <si>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</si>
  <si>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</si>
  <si>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</si>
  <si>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</si>
  <si>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</si>
  <si>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</si>
  <si>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</si>
  <si>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</si>
  <si>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</si>
  <si>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</si>
  <si>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</si>
  <si>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</si>
  <si>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</si>
  <si>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</si>
  <si>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</si>
  <si>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</si>
  <si>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</si>
  <si>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</si>
  <si>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</si>
  <si>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</si>
  <si>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</si>
  <si>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</si>
  <si>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</si>
  <si>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</si>
  <si>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</si>
  <si>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</si>
  <si>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</si>
  <si>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</si>
  <si>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</si>
  <si>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</si>
  <si>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</si>
  <si>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</si>
  <si>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</si>
  <si>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</si>
  <si>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</si>
  <si>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</si>
  <si>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</si>
  <si>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</si>
  <si>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</si>
  <si>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</si>
  <si>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</si>
  <si>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</si>
  <si>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</si>
  <si>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</si>
  <si>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</si>
  <si>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</si>
  <si>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</si>
  <si>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</si>
  <si>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</si>
  <si>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</si>
  <si>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</si>
  <si>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</si>
  <si>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</si>
  <si>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</si>
  <si>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</si>
  <si>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</si>
  <si>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</si>
  <si>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</si>
  <si>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</si>
  <si>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</si>
  <si>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</si>
  <si>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</si>
  <si>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</si>
  <si>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</si>
  <si>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</si>
  <si>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</si>
  <si>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</si>
  <si>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</si>
  <si>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</si>
  <si>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</si>
  <si>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</si>
  <si>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</si>
  <si>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</si>
  <si>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</si>
  <si>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</si>
  <si>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</si>
  <si>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</si>
  <si>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</si>
  <si>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</si>
  <si>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</si>
  <si>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</si>
  <si>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</si>
  <si>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</si>
  <si>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</si>
  <si>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</si>
  <si>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</si>
  <si>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</si>
  <si>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</si>
  <si>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</si>
  <si>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</si>
  <si>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</si>
  <si>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</si>
  <si>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</si>
  <si>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</si>
  <si>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</si>
  <si>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</si>
  <si>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</si>
  <si>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</si>
  <si>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</si>
  <si>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</si>
  <si>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</si>
  <si>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</si>
  <si>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</si>
  <si>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</si>
  <si>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</si>
  <si>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</si>
  <si>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</si>
  <si>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</si>
  <si>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</si>
  <si>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</si>
  <si>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</si>
  <si>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</si>
  <si>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</si>
  <si>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</si>
  <si>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</si>
  <si>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</si>
  <si>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</si>
  <si>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</si>
  <si>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</si>
  <si>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</si>
  <si>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</si>
  <si>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</si>
  <si>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</si>
  <si>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</si>
  <si>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</si>
  <si>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</si>
  <si>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</si>
  <si>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</si>
  <si>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</si>
  <si>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</si>
  <si>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</si>
  <si>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</si>
  <si>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</si>
  <si>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</si>
  <si>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</si>
  <si>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</si>
  <si>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</si>
  <si>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</si>
  <si>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</si>
  <si>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</si>
  <si>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</si>
  <si>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</si>
  <si>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</si>
  <si>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</si>
  <si>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</si>
  <si>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</si>
  <si>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</si>
  <si>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</si>
  <si>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</si>
  <si>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</si>
  <si>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</si>
  <si>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</si>
  <si>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</si>
  <si>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</si>
  <si>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</si>
  <si>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</si>
  <si>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</si>
  <si>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</si>
  <si>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</si>
  <si>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</si>
  <si>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</si>
  <si>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</si>
  <si>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</si>
  <si>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</si>
  <si>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</si>
  <si>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</si>
  <si>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</si>
  <si>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</si>
  <si>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</si>
  <si>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</si>
  <si>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</si>
  <si>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</si>
  <si>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</si>
  <si>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</si>
  <si>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</si>
  <si>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</si>
  <si>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</si>
  <si>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</si>
  <si>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</si>
  <si>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</si>
  <si>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</si>
  <si>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</si>
  <si>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</si>
  <si>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</si>
  <si>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</si>
  <si>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</si>
  <si>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</si>
  <si>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</si>
  <si>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</si>
  <si>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</si>
  <si>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</si>
  <si>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</si>
  <si>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</si>
  <si>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</si>
  <si>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</si>
  <si>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</si>
  <si>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</si>
  <si>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</si>
  <si>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</si>
  <si>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</si>
  <si>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</si>
  <si>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</si>
  <si>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</si>
  <si>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</si>
  <si>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</si>
  <si>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</si>
  <si>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</si>
  <si>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</si>
  <si>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</si>
  <si>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</si>
  <si>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</si>
  <si>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</si>
  <si>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</si>
  <si>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</si>
  <si>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</si>
  <si>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</si>
  <si>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</si>
  <si>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</si>
  <si>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</si>
  <si>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</si>
  <si>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</si>
  <si>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</si>
  <si>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</si>
  <si>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</si>
  <si>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</si>
  <si>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</si>
  <si>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</si>
  <si>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</si>
  <si>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</si>
  <si>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</si>
  <si>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</si>
  <si>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</si>
  <si>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</si>
  <si>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</si>
  <si>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</si>
  <si>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</si>
  <si>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</si>
  <si>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</si>
  <si>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</si>
  <si>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</si>
  <si>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</si>
  <si>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</si>
  <si>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</si>
  <si>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</si>
  <si>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</si>
  <si>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</si>
  <si>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</si>
  <si>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</si>
  <si>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</si>
  <si>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</si>
  <si>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</si>
  <si>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</si>
  <si>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</si>
  <si>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</si>
  <si>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</si>
  <si>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</si>
  <si>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</si>
  <si>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</si>
  <si>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</si>
  <si>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</si>
  <si>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</si>
  <si>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</si>
  <si>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</si>
  <si>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</si>
  <si>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</si>
  <si>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</si>
  <si>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</si>
  <si>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</si>
  <si>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</si>
  <si>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</si>
  <si>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</si>
  <si>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</si>
  <si>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</si>
  <si>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</si>
  <si>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</si>
  <si>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</si>
  <si>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</si>
  <si>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</si>
  <si>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</si>
  <si>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</si>
  <si>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</si>
  <si>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</si>
  <si>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</si>
  <si>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</si>
  <si>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</si>
  <si>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</si>
  <si>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</si>
  <si>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</si>
  <si>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</si>
  <si>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</si>
  <si>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</si>
  <si>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</si>
  <si>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</si>
  <si>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</si>
  <si>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</si>
  <si>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</si>
  <si>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</si>
  <si>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</si>
  <si>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</si>
  <si>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</si>
  <si>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</si>
  <si>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</si>
  <si>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</si>
  <si>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</si>
  <si>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</si>
  <si>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</si>
  <si>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</si>
  <si>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</si>
  <si>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</si>
  <si>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</si>
  <si>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</si>
  <si>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</si>
  <si>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</si>
  <si>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</si>
  <si>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</si>
  <si>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</si>
  <si>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</si>
  <si>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</si>
  <si>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</si>
  <si>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</si>
  <si>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</si>
  <si>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</si>
  <si>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</si>
  <si>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</si>
  <si>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</si>
  <si>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</si>
  <si>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</si>
  <si>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</si>
  <si>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</si>
  <si>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</si>
  <si>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</si>
  <si>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</si>
  <si>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</si>
  <si>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</si>
  <si>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</si>
  <si>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</si>
  <si>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</si>
  <si>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</si>
  <si>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</si>
  <si>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</si>
  <si>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</si>
  <si>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</si>
  <si>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</si>
  <si>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</si>
  <si>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</si>
  <si>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</si>
  <si>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</si>
  <si>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</si>
  <si>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</si>
  <si>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</si>
  <si>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</si>
  <si>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</si>
  <si>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</si>
  <si>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</si>
  <si>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</si>
  <si>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</si>
  <si>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</si>
  <si>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</si>
  <si>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</si>
  <si>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</si>
  <si>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</si>
  <si>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</si>
  <si>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</si>
  <si>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</si>
  <si>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</si>
  <si>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</si>
  <si>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</si>
  <si>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</si>
  <si>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</si>
  <si>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</si>
  <si>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</si>
  <si>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</si>
  <si>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</si>
  <si>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</si>
  <si>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</si>
  <si>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</si>
  <si>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</si>
  <si>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</si>
  <si>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</si>
  <si>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</si>
  <si>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</si>
  <si>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</si>
  <si>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</si>
  <si>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</si>
  <si>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</si>
  <si>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</si>
  <si>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</si>
  <si>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</si>
  <si>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</si>
  <si>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</si>
  <si>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</si>
  <si>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</si>
  <si>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</si>
  <si>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</si>
  <si>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</si>
  <si>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</si>
  <si>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</si>
  <si>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</si>
  <si>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</si>
  <si>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</si>
  <si>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</si>
  <si>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</si>
  <si>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</si>
  <si>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</si>
  <si>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</si>
  <si>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</si>
  <si>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</si>
  <si>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</si>
  <si>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</si>
  <si>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</si>
  <si>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</si>
  <si>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</si>
  <si>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</si>
  <si>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</si>
  <si>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</si>
  <si>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</si>
  <si>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</si>
  <si>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</si>
  <si>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</si>
  <si>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</si>
  <si>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</si>
  <si>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</si>
  <si>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</si>
  <si>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</si>
  <si>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</si>
  <si>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</si>
  <si>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</si>
  <si>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</si>
  <si>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</si>
  <si>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</si>
  <si>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</si>
  <si>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</si>
  <si>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</si>
  <si>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</si>
  <si>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</si>
  <si>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</si>
  <si>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</si>
  <si>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</si>
  <si>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</si>
  <si>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</si>
  <si>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</si>
  <si>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</si>
  <si>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</si>
  <si>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</si>
  <si>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</si>
  <si>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</si>
  <si>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</si>
  <si>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</si>
  <si>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</si>
  <si>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</si>
  <si>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</si>
  <si>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</si>
  <si>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</si>
  <si>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</si>
  <si>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</si>
  <si>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</si>
  <si>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</si>
  <si>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</si>
  <si>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</si>
  <si>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</si>
  <si>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</si>
  <si>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</si>
  <si>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</si>
  <si>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</si>
  <si>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</si>
  <si>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</si>
  <si>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</si>
  <si>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</si>
  <si>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</si>
  <si>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</si>
  <si>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</si>
  <si>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</si>
  <si>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</si>
  <si>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</si>
  <si>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</si>
  <si>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</si>
  <si>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</si>
  <si>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</si>
  <si>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</si>
  <si>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</si>
  <si>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</si>
  <si>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</si>
  <si>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</si>
  <si>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</si>
  <si>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</si>
  <si>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</si>
  <si>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</si>
  <si>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</si>
  <si>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</si>
  <si>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</si>
  <si>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</si>
  <si>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</si>
  <si>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</si>
  <si>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</si>
  <si>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</si>
  <si>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</si>
  <si>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</si>
  <si>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</si>
  <si>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</si>
  <si>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</si>
  <si>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</si>
  <si>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</si>
  <si>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</si>
  <si>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</si>
  <si>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</si>
  <si>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</si>
  <si>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</si>
  <si>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</si>
  <si>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</si>
  <si>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</si>
  <si>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</si>
  <si>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</si>
  <si>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</si>
  <si>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</si>
  <si>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</si>
  <si>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</si>
  <si>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</si>
  <si>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</si>
  <si>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</si>
  <si>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</si>
  <si>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</si>
  <si>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</si>
  <si>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</si>
  <si>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</si>
  <si>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</si>
  <si>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</si>
  <si>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</si>
  <si>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</si>
  <si>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</si>
  <si>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</si>
  <si>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</si>
  <si>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</si>
  <si>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</si>
  <si>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</si>
  <si>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</si>
  <si>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</si>
  <si>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</si>
  <si>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</si>
  <si>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</si>
  <si>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</si>
  <si>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</si>
  <si>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</si>
  <si>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</si>
  <si>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</si>
  <si>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</si>
  <si>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</si>
  <si>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</si>
  <si>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</si>
  <si>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</si>
  <si>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</si>
  <si>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</si>
  <si>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</si>
  <si>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</si>
  <si>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</si>
  <si>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</si>
  <si>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</si>
  <si>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</si>
  <si>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</si>
  <si>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</si>
  <si>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</si>
  <si>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</si>
  <si>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</si>
  <si>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</si>
  <si>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</si>
  <si>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</si>
  <si>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</si>
  <si>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</si>
  <si>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</si>
  <si>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</si>
  <si>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</si>
  <si>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</si>
  <si>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</si>
  <si>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</si>
  <si>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</si>
  <si>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</si>
  <si>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</si>
  <si>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</si>
  <si>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</si>
  <si>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</si>
  <si>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</si>
  <si>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</si>
  <si>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</si>
  <si>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</si>
  <si>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</si>
  <si>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</si>
  <si>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</si>
  <si>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</si>
  <si>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</si>
  <si>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</si>
  <si>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</si>
  <si>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</si>
  <si>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</si>
  <si>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</si>
  <si>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</si>
  <si>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</si>
  <si>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</si>
  <si>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</si>
  <si>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</si>
  <si>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</si>
  <si>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</si>
  <si>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</si>
  <si>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</si>
  <si>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</si>
  <si>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</si>
  <si>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</si>
  <si>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</si>
  <si>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</si>
  <si>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</si>
  <si>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</si>
  <si>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</si>
  <si>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</si>
  <si>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</si>
  <si>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</si>
  <si>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</si>
  <si>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</si>
  <si>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</si>
  <si>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</si>
  <si>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</si>
  <si>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</si>
  <si>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</si>
  <si>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</si>
  <si>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</si>
  <si>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</si>
  <si>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</si>
  <si>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</si>
  <si>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</si>
  <si>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</si>
  <si>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</si>
  <si>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</si>
  <si>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</si>
  <si>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</si>
  <si>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</si>
  <si>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</si>
  <si>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</si>
  <si>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</si>
  <si>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</si>
  <si>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</si>
  <si>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</si>
  <si>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</si>
  <si>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</si>
  <si>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</si>
  <si>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</si>
  <si>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</si>
  <si>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</si>
  <si>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</si>
  <si>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</si>
  <si>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</si>
  <si>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</si>
  <si>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</si>
  <si>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</si>
  <si>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</si>
  <si>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</si>
  <si>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</si>
  <si>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</si>
  <si>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</si>
  <si>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</si>
  <si>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</si>
  <si>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</si>
  <si>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</si>
  <si>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</si>
  <si>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</si>
  <si>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</si>
  <si>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</si>
  <si>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</si>
  <si>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</si>
  <si>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</si>
  <si>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</si>
  <si>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</si>
  <si>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</si>
  <si>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</si>
  <si>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</si>
  <si>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</si>
  <si>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</si>
  <si>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</si>
  <si>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</si>
  <si>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</si>
  <si>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</si>
  <si>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</si>
  <si>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</si>
  <si>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</si>
  <si>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</si>
  <si>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</si>
  <si>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</si>
  <si>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</si>
  <si>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</si>
  <si>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</si>
  <si>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</si>
  <si>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</si>
  <si>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</si>
  <si>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</si>
  <si>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</si>
  <si>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</si>
  <si>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</si>
  <si>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</si>
  <si>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</si>
  <si>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</si>
  <si>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</si>
  <si>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</si>
  <si>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</si>
  <si>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</si>
  <si>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</si>
  <si>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</si>
  <si>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</si>
  <si>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</si>
  <si>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</si>
  <si>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</si>
  <si>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</si>
  <si>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</si>
  <si>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</si>
  <si>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</si>
  <si>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</si>
  <si>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</si>
  <si>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</si>
  <si>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</si>
  <si>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</si>
  <si>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</si>
  <si>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</si>
  <si>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</si>
  <si>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</si>
  <si>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</si>
  <si>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</si>
  <si>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</si>
  <si>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</si>
  <si>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</si>
  <si>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</si>
  <si>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</si>
  <si>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</si>
  <si>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</si>
  <si>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</si>
  <si>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</si>
  <si>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</si>
  <si>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</si>
  <si>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</si>
  <si>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</si>
  <si>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</si>
  <si>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</si>
  <si>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</si>
  <si>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</si>
  <si>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</si>
  <si>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</si>
  <si>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</si>
  <si>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</si>
  <si>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</si>
  <si>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</si>
  <si>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</si>
  <si>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</si>
  <si>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</si>
  <si>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</si>
  <si>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</si>
  <si>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</si>
  <si>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</si>
  <si>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</si>
  <si>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</si>
  <si>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</si>
  <si>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</si>
  <si>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</si>
  <si>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</si>
  <si>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</si>
  <si>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</si>
  <si>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</si>
  <si>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</si>
  <si>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</si>
  <si>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</si>
  <si>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</si>
  <si>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</si>
  <si>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</si>
  <si>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</si>
  <si>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</si>
  <si>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</si>
  <si>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</si>
  <si>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</si>
  <si>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</si>
  <si>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</si>
  <si>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</si>
  <si>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</si>
  <si>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</si>
  <si>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</si>
  <si>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</si>
  <si>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</si>
  <si>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</si>
  <si>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</si>
  <si>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</si>
  <si>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</si>
  <si>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</si>
  <si>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</si>
  <si>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</si>
  <si>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</si>
  <si>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</si>
  <si>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</si>
  <si>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</si>
  <si>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</si>
  <si>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</si>
  <si>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</si>
  <si>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</si>
  <si>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</si>
  <si>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</si>
  <si>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</si>
  <si>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</si>
  <si>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</si>
  <si>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</si>
  <si>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</si>
  <si>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</si>
  <si>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</si>
  <si>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</si>
  <si>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</si>
  <si>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</si>
  <si>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</si>
  <si>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</si>
  <si>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</si>
  <si>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</si>
  <si>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</si>
  <si>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</si>
  <si>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</si>
  <si>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</si>
  <si>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</si>
  <si>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</si>
  <si>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</si>
  <si>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</si>
  <si>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</si>
  <si>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</si>
  <si>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</si>
  <si>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</si>
  <si>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</si>
  <si>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</si>
  <si>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</si>
  <si>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</si>
  <si>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</si>
  <si>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</si>
  <si>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</si>
  <si>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</si>
  <si>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</si>
  <si>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</si>
  <si>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</si>
  <si>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</si>
  <si>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</si>
  <si>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</si>
  <si>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</si>
  <si>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</si>
  <si>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</si>
  <si>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</si>
  <si>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</si>
  <si>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</si>
  <si>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</si>
  <si>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</si>
  <si>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</si>
  <si>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</si>
  <si>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</si>
  <si>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</si>
  <si>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</si>
  <si>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</si>
  <si>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</si>
  <si>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</si>
  <si>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</si>
  <si>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</si>
  <si>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</si>
  <si>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</si>
  <si>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</si>
  <si>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</si>
  <si>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</si>
  <si>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</si>
  <si>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</si>
  <si>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</si>
  <si>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</si>
  <si>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</si>
  <si>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</si>
  <si>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</si>
  <si>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</si>
  <si>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</si>
  <si>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</si>
  <si>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</si>
  <si>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</si>
  <si>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</si>
  <si>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</si>
  <si>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</si>
  <si>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</si>
  <si>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</si>
  <si>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</si>
  <si>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</si>
  <si>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</si>
  <si>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</si>
  <si>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</si>
  <si>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</si>
  <si>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</si>
  <si>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</si>
  <si>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</si>
  <si>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</si>
  <si>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</si>
  <si>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</si>
  <si>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</si>
  <si>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</si>
  <si>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</si>
  <si>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</si>
  <si>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</si>
  <si>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</si>
  <si>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</si>
  <si>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</si>
  <si>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</si>
  <si>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</si>
  <si>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</si>
  <si>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</si>
  <si>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</si>
  <si>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</si>
  <si>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</si>
  <si>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</si>
  <si>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</si>
  <si>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</si>
  <si>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</si>
  <si>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</si>
  <si>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</si>
  <si>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</si>
  <si>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</si>
  <si>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</si>
  <si>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</si>
  <si>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</si>
  <si>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</si>
  <si>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</si>
  <si>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</si>
  <si>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</si>
  <si>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</si>
  <si>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</si>
  <si>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</si>
  <si>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</si>
  <si>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</si>
  <si>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</si>
  <si>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</si>
  <si>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</si>
  <si>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</si>
  <si>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</si>
  <si>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</si>
  <si>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</si>
  <si>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</si>
  <si>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</si>
  <si>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</si>
  <si>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</si>
  <si>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</si>
  <si>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</si>
  <si>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</si>
  <si>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</si>
  <si>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</si>
  <si>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</si>
  <si>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</si>
  <si>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</si>
  <si>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</si>
  <si>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</si>
  <si>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</si>
  <si>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</si>
  <si>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</si>
  <si>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</si>
  <si>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</si>
  <si>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</si>
  <si>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</si>
  <si>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</si>
  <si>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</si>
  <si>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</si>
  <si>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</si>
  <si>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</si>
  <si>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</si>
  <si>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</si>
  <si>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</si>
  <si>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</si>
  <si>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</si>
  <si>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</si>
  <si>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</si>
  <si>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</si>
  <si>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</si>
  <si>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</si>
  <si>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</si>
  <si>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</si>
  <si>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</si>
  <si>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</si>
  <si>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</si>
  <si>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</si>
  <si>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</si>
  <si>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</si>
  <si>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</si>
  <si>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</si>
  <si>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</si>
  <si>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</si>
  <si>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</si>
  <si>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</si>
  <si>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</si>
  <si>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</si>
  <si>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</si>
  <si>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</si>
  <si>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</si>
  <si>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</si>
  <si>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</si>
  <si>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</si>
  <si>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</si>
  <si>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</si>
  <si>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</si>
  <si>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</si>
  <si>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</si>
  <si>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</si>
  <si>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</si>
  <si>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</si>
  <si>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</si>
  <si>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</si>
  <si>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</si>
  <si>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</si>
  <si>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</si>
  <si>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</si>
  <si>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</si>
  <si>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</si>
  <si>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</si>
  <si>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</si>
  <si>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</si>
  <si>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</si>
  <si>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</si>
  <si>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</si>
  <si>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</si>
  <si>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</si>
  <si>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</si>
  <si>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</si>
  <si>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</si>
  <si>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</si>
  <si>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</si>
  <si>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</si>
  <si>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</si>
  <si>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</si>
  <si>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</si>
  <si>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</si>
  <si>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</si>
  <si>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</si>
  <si>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</si>
  <si>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</si>
  <si>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</si>
  <si>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</si>
  <si>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</si>
  <si>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</si>
  <si>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</si>
  <si>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</si>
  <si>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</si>
  <si>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</si>
  <si>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</si>
  <si>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</si>
  <si>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</si>
  <si>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</si>
  <si>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</si>
  <si>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</si>
  <si>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</si>
  <si>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</si>
  <si>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</si>
  <si>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</si>
  <si>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</si>
  <si>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</si>
  <si>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</si>
  <si>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</si>
  <si>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</si>
  <si>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</si>
  <si>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</si>
  <si>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</si>
  <si>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</si>
  <si>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</si>
  <si>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</si>
  <si>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</si>
  <si>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</si>
  <si>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</si>
  <si>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</si>
  <si>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</si>
  <si>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</si>
  <si>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</si>
  <si>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</si>
  <si>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</si>
  <si>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</si>
  <si>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</si>
  <si>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</si>
  <si>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</si>
  <si>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</si>
  <si>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</si>
  <si>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</si>
  <si>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</si>
  <si>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</si>
  <si>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</si>
  <si>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</si>
  <si>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</si>
  <si>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</si>
  <si>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</si>
  <si>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</si>
  <si>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</si>
  <si>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</si>
  <si>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</si>
  <si>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</si>
  <si>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</si>
  <si>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</si>
  <si>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</si>
  <si>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</si>
  <si>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</si>
  <si>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</si>
  <si>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</si>
  <si>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</si>
  <si>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</si>
  <si>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</si>
  <si>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</si>
  <si>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</si>
  <si>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</si>
  <si>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</si>
  <si>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</si>
  <si>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</si>
  <si>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</si>
  <si>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</si>
  <si>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</si>
  <si>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</si>
  <si>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</si>
  <si>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</si>
  <si>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</si>
  <si>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</si>
  <si>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</si>
  <si>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</si>
  <si>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</si>
  <si>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</si>
  <si>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</si>
  <si>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</si>
  <si>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</si>
  <si>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</si>
  <si>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</si>
  <si>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</si>
  <si>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</si>
  <si>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</si>
  <si>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</si>
  <si>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</si>
  <si>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</si>
  <si>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</si>
  <si>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</si>
  <si>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</si>
  <si>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</si>
  <si>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</si>
  <si>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</si>
  <si>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</si>
  <si>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</si>
  <si>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</si>
  <si>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</si>
  <si>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</si>
  <si>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</si>
  <si>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</si>
  <si>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</si>
  <si>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</si>
  <si>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</si>
  <si>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</si>
  <si>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</si>
  <si>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</si>
  <si>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</si>
  <si>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</si>
  <si>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</si>
  <si>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</si>
  <si>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</si>
  <si>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</si>
  <si>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</si>
  <si>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</si>
  <si>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</si>
  <si>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</si>
  <si>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</si>
  <si>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</si>
  <si>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</si>
  <si>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</si>
  <si>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</si>
  <si>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</si>
  <si>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</si>
  <si>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</si>
  <si>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</si>
  <si>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</si>
  <si>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</si>
  <si>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</si>
  <si>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</si>
  <si>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</si>
  <si>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</si>
  <si>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</si>
  <si>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</si>
  <si>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</si>
  <si>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</si>
  <si>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</si>
  <si>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</si>
  <si>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</si>
  <si>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</si>
  <si>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</si>
  <si>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</si>
  <si>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</si>
  <si>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</si>
  <si>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</si>
  <si>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</si>
  <si>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</si>
  <si>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</si>
  <si>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</si>
  <si>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</si>
  <si>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</si>
  <si>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</si>
  <si>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</si>
  <si>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</si>
  <si>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</si>
  <si>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</si>
  <si>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</si>
  <si>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</si>
  <si>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</si>
  <si>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</si>
  <si>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</si>
  <si>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</si>
  <si>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</si>
  <si>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</si>
  <si>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</si>
  <si>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</si>
  <si>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</si>
  <si>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</si>
  <si>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</si>
  <si>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</si>
  <si>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</si>
  <si>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</si>
  <si>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</si>
  <si>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</si>
  <si>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</si>
  <si>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</si>
  <si>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</si>
  <si>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</si>
  <si>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</si>
  <si>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</si>
  <si>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</si>
  <si>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</si>
  <si>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</si>
  <si>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</si>
  <si>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</si>
  <si>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</si>
  <si>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</si>
  <si>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</si>
  <si>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</si>
  <si>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</si>
  <si>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</si>
  <si>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</si>
  <si>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</si>
  <si>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</si>
  <si>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</si>
  <si>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</si>
  <si>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</si>
  <si>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</si>
  <si>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</si>
  <si>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</si>
  <si>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</si>
  <si>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</si>
  <si>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</si>
  <si>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</si>
  <si>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</si>
  <si>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</si>
  <si>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</si>
  <si>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</si>
  <si>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</si>
  <si>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</si>
  <si>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</si>
  <si>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</si>
  <si>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</si>
  <si>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</si>
  <si>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</si>
  <si>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</si>
  <si>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</si>
  <si>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</si>
  <si>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</si>
  <si>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</si>
  <si>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</si>
  <si>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</si>
  <si>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</si>
  <si>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</si>
  <si>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</si>
  <si>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</si>
  <si>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</si>
  <si>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</si>
  <si>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</si>
  <si>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</si>
  <si>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</si>
  <si>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</si>
  <si>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</si>
  <si>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</si>
  <si>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</si>
  <si>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</si>
  <si>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</si>
  <si>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</si>
  <si>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</si>
  <si>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</si>
  <si>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</si>
  <si>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</si>
  <si>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</si>
  <si>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</si>
  <si>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</si>
  <si>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</si>
  <si>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</si>
  <si>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</si>
  <si>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</si>
  <si>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</si>
  <si>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</si>
  <si>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</si>
  <si>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</si>
  <si>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</si>
  <si>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</si>
  <si>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</si>
  <si>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</si>
  <si>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</si>
  <si>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</si>
  <si>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</si>
  <si>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</si>
  <si>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</si>
  <si>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</si>
  <si>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</si>
  <si>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</si>
  <si>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</si>
  <si>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</si>
  <si>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</si>
  <si>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</si>
  <si>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</si>
  <si>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</si>
  <si>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</si>
  <si>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</si>
  <si>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</si>
  <si>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</si>
  <si>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</si>
  <si>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</si>
  <si>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</si>
  <si>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</si>
  <si>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</si>
  <si>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</si>
  <si>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</si>
  <si>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</si>
  <si>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</si>
  <si>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</si>
  <si>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</si>
  <si>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</si>
  <si>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</si>
  <si>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</si>
  <si>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</si>
  <si>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</si>
  <si>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</si>
  <si>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</si>
  <si>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</si>
  <si>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</si>
  <si>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</si>
  <si>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</si>
  <si>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</si>
  <si>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</si>
  <si>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</si>
  <si>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</si>
  <si>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</si>
  <si>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</si>
  <si>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</si>
  <si>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</si>
  <si>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</si>
  <si>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</si>
  <si>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</si>
  <si>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</si>
  <si>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</si>
  <si>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</si>
  <si>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</si>
  <si>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</si>
  <si>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</si>
  <si>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</si>
  <si>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</si>
  <si>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</si>
  <si>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</si>
  <si>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</si>
  <si>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</si>
  <si>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</si>
  <si>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</si>
  <si>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</si>
  <si>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</si>
  <si>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</si>
  <si>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</si>
  <si>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</si>
  <si>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</si>
  <si>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</si>
  <si>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</si>
  <si>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</si>
  <si>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</si>
  <si>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</si>
  <si>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</si>
  <si>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</si>
  <si>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</si>
  <si>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</si>
  <si>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</si>
  <si>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</si>
  <si>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</si>
  <si>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</si>
  <si>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</si>
  <si>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</si>
  <si>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</si>
  <si>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</si>
  <si>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</si>
  <si>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</si>
  <si>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</si>
  <si>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</si>
  <si>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</si>
  <si>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</si>
  <si>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</si>
  <si>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</si>
  <si>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</si>
  <si>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</si>
  <si>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</si>
  <si>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</si>
  <si>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</si>
  <si>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</si>
  <si>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</si>
  <si>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</si>
  <si>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</si>
  <si>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</si>
  <si>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</si>
  <si>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</si>
  <si>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</si>
  <si>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</si>
  <si>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</si>
  <si>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</si>
  <si>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</si>
  <si>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</si>
  <si>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</si>
  <si>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</si>
  <si>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</si>
  <si>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</si>
  <si>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</si>
  <si>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</si>
  <si>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</si>
  <si>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</si>
  <si>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</si>
  <si>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</si>
  <si>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</si>
  <si>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</si>
  <si>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</si>
  <si>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</si>
  <si>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</si>
  <si>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</si>
  <si>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</si>
  <si>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</si>
  <si>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</si>
  <si>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</si>
  <si>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</si>
  <si>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</si>
  <si>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</si>
  <si>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</si>
  <si>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</si>
  <si>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</si>
  <si>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</si>
  <si>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</si>
  <si>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</si>
  <si>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</si>
  <si>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</si>
  <si>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</si>
  <si>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</si>
  <si>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</si>
  <si>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</si>
  <si>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</si>
  <si>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</si>
  <si>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</si>
  <si>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</si>
  <si>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</si>
  <si>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</si>
  <si>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</si>
  <si>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</si>
  <si>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</si>
  <si>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</si>
  <si>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</si>
  <si>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</si>
  <si>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</si>
  <si>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</si>
  <si>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</si>
  <si>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</si>
  <si>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</si>
  <si>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</si>
  <si>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</si>
  <si>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</si>
  <si>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</si>
  <si>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</si>
  <si>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</si>
  <si>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</si>
  <si>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</si>
  <si>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</si>
  <si>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</si>
  <si>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</si>
  <si>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</si>
  <si>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</si>
  <si>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</si>
  <si>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</si>
  <si>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</si>
  <si>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</si>
  <si>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</si>
  <si>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</si>
  <si>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</si>
  <si>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</si>
  <si>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</si>
  <si>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</si>
  <si>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</si>
  <si>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</si>
  <si>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</si>
  <si>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</si>
  <si>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</si>
  <si>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</si>
  <si>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</si>
  <si>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</si>
  <si>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</si>
  <si>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</si>
  <si>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</si>
  <si>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</si>
  <si>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</si>
  <si>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</si>
  <si>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</si>
  <si>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</si>
  <si>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</si>
  <si>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</si>
  <si>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</si>
  <si>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</si>
  <si>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</si>
  <si>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</si>
  <si>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</si>
  <si>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</si>
  <si>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</si>
  <si>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</si>
  <si>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</si>
  <si>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</si>
  <si>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</si>
  <si>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</si>
  <si>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</si>
  <si>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</si>
  <si>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</si>
  <si>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</si>
  <si>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</si>
  <si>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</si>
  <si>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</si>
  <si>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</si>
  <si>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</si>
  <si>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</si>
  <si>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</si>
  <si>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</si>
  <si>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</si>
  <si>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</si>
  <si>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</si>
  <si>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</si>
  <si>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</si>
  <si>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</si>
  <si>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</si>
  <si>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</si>
  <si>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</si>
  <si>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</si>
  <si>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</si>
  <si>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</si>
  <si>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</si>
  <si>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</si>
  <si>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</si>
  <si>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</si>
  <si>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</si>
  <si>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</si>
  <si>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</si>
  <si>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</si>
  <si>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</si>
  <si>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</si>
  <si>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</si>
  <si>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</si>
  <si>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</si>
  <si>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</si>
  <si>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</si>
  <si>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</si>
  <si>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</si>
  <si>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</si>
  <si>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</si>
  <si>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</si>
  <si>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</si>
  <si>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</si>
  <si>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</si>
  <si>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</si>
  <si>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</si>
  <si>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</si>
  <si>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</si>
  <si>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</si>
  <si>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</si>
  <si>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</si>
  <si>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</si>
  <si>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</si>
  <si>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</si>
  <si>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</si>
  <si>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</si>
  <si>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</si>
  <si>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</si>
  <si>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</si>
  <si>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</si>
  <si>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</si>
  <si>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</si>
  <si>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</si>
  <si>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</si>
  <si>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</si>
  <si>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</si>
  <si>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</si>
  <si>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</si>
  <si>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</si>
  <si>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</si>
  <si>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</si>
  <si>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</si>
  <si>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</si>
  <si>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</si>
  <si>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</si>
  <si>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</si>
  <si>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</si>
  <si>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</si>
  <si>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</si>
  <si>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</si>
  <si>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</si>
  <si>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</si>
  <si>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</si>
  <si>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</si>
  <si>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</si>
  <si>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</si>
  <si>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</si>
  <si>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</si>
  <si>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</si>
  <si>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</si>
  <si>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</si>
  <si>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</si>
  <si>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</si>
  <si>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</si>
  <si>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</si>
  <si>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</si>
  <si>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</si>
  <si>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</si>
  <si>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</si>
  <si>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</si>
  <si>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</si>
  <si>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</si>
  <si>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</si>
  <si>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</si>
  <si>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</si>
  <si>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</si>
  <si>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</si>
  <si>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</si>
  <si>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</si>
  <si>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</si>
  <si>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</si>
  <si>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</si>
  <si>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</si>
  <si>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</si>
  <si>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</si>
  <si>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</si>
  <si>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</si>
  <si>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</si>
  <si>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</si>
  <si>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</si>
  <si>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</si>
  <si>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</si>
  <si>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</si>
  <si>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</si>
  <si>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</si>
  <si>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</si>
  <si>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</si>
  <si>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</si>
  <si>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</si>
  <si>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</si>
  <si>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</si>
  <si>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</si>
  <si>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</si>
  <si>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</si>
  <si>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</si>
  <si>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</si>
  <si>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</si>
  <si>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</si>
  <si>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</si>
  <si>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</si>
  <si>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</si>
  <si>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</si>
  <si>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</si>
  <si>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</si>
  <si>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</si>
  <si>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</si>
  <si>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</si>
  <si>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</si>
  <si>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</si>
  <si>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</si>
  <si>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</si>
  <si>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</si>
  <si>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</si>
  <si>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</si>
  <si>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</si>
  <si>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</si>
  <si>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</si>
  <si>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</si>
  <si>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</si>
  <si>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</si>
  <si>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</si>
  <si>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</si>
  <si>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</si>
  <si>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</si>
  <si>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</si>
  <si>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</si>
  <si>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</si>
  <si>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</si>
  <si>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</si>
  <si>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</si>
  <si>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</si>
  <si>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</si>
  <si>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</si>
  <si>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</si>
  <si>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</si>
  <si>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</si>
  <si>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</si>
  <si>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</si>
  <si>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</si>
  <si>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</si>
  <si>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</si>
  <si>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</si>
  <si>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</si>
  <si>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</si>
  <si>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</si>
  <si>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</si>
  <si>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</si>
  <si>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</si>
  <si>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</si>
  <si>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</si>
  <si>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</si>
  <si>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</si>
  <si>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</si>
  <si>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</si>
  <si>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</si>
  <si>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</si>
  <si>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</si>
  <si>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</si>
  <si>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</si>
  <si>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</si>
  <si>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</si>
  <si>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</si>
  <si>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</si>
  <si>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</si>
  <si>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</si>
  <si>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</si>
  <si>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</si>
  <si>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</si>
  <si>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</si>
  <si>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</si>
  <si>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</si>
  <si>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</si>
  <si>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</si>
  <si>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</si>
  <si>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</si>
  <si>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</si>
  <si>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</si>
  <si>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</si>
  <si>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</si>
  <si>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</si>
  <si>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</si>
  <si>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</si>
  <si>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</si>
  <si>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</si>
  <si>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</si>
  <si>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</si>
  <si>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</si>
  <si>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</si>
  <si>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</si>
  <si>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</si>
  <si>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</si>
  <si>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</si>
  <si>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</si>
  <si>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</si>
  <si>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</si>
  <si>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</si>
  <si>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</si>
  <si>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</si>
  <si>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</si>
  <si>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</si>
  <si>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</si>
  <si>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</si>
  <si>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</si>
  <si>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</si>
  <si>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</si>
  <si>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</si>
  <si>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</si>
  <si>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</si>
  <si>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</si>
  <si>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</si>
  <si>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</si>
  <si>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</si>
  <si>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</si>
  <si>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</si>
  <si>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</si>
  <si>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</si>
  <si>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</si>
  <si>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</si>
  <si>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</si>
  <si>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</si>
  <si>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</si>
  <si>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</si>
  <si>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</si>
  <si>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</si>
  <si>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</si>
  <si>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</si>
  <si>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</si>
  <si>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</si>
  <si>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</si>
  <si>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</si>
  <si>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</si>
  <si>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</si>
  <si>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</si>
  <si>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</si>
  <si>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</si>
  <si>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</si>
  <si>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</si>
  <si>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</si>
  <si>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</si>
  <si>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</si>
  <si>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</si>
  <si>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</si>
  <si>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</si>
  <si>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</si>
  <si>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</si>
  <si>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</si>
  <si>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</si>
  <si>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</si>
  <si>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</si>
  <si>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</si>
  <si>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</si>
  <si>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</si>
  <si>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</si>
  <si>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</si>
  <si>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</si>
  <si>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</si>
  <si>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</si>
  <si>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</si>
  <si>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</si>
  <si>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</si>
  <si>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</si>
  <si>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</si>
  <si>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</si>
  <si>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</si>
  <si>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</si>
  <si>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</si>
  <si>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</si>
  <si>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</si>
  <si>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</si>
  <si>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</si>
  <si>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</si>
  <si>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</si>
  <si>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</si>
  <si>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</si>
  <si>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</si>
  <si>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</si>
  <si>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</si>
  <si>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</si>
  <si>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</si>
  <si>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</si>
  <si>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</si>
  <si>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</si>
  <si>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</si>
  <si>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</si>
  <si>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</si>
  <si>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</si>
  <si>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</si>
  <si>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</si>
  <si>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</si>
  <si>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</si>
  <si>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</si>
  <si>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</si>
  <si>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</si>
  <si>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</si>
  <si>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</si>
  <si>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</si>
  <si>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</si>
  <si>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</si>
  <si>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</si>
  <si>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</si>
  <si>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</si>
  <si>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</si>
  <si>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</si>
  <si>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</si>
  <si>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</si>
  <si>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</si>
  <si>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</si>
  <si>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</si>
  <si>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</si>
  <si>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</si>
  <si>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</si>
  <si>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</si>
  <si>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</si>
  <si>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</si>
  <si>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</si>
  <si>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</si>
  <si>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</si>
  <si>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</si>
  <si>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</si>
  <si>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</si>
  <si>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</si>
  <si>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</si>
  <si>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</si>
  <si>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</si>
  <si>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</si>
  <si>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</si>
  <si>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</si>
  <si>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</si>
  <si>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</si>
  <si>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</si>
  <si>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</si>
  <si>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</si>
  <si>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</si>
  <si>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</si>
  <si>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</si>
  <si>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</si>
  <si>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</si>
  <si>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</si>
  <si>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</si>
  <si>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</si>
  <si>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</si>
  <si>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</si>
  <si>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</si>
  <si>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</si>
  <si>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</si>
  <si>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</si>
  <si>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</si>
  <si>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</si>
  <si>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</si>
  <si>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</si>
  <si>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</si>
  <si>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</si>
  <si>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</si>
  <si>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</si>
  <si>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</si>
  <si>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</si>
  <si>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</si>
  <si>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</si>
  <si>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</si>
  <si>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</si>
  <si>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</si>
  <si>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</si>
  <si>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</si>
  <si>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</si>
  <si>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</si>
  <si>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</si>
  <si>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</si>
  <si>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</si>
  <si>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</si>
  <si>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</si>
  <si>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</si>
  <si>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</si>
  <si>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</si>
  <si>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</si>
  <si>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</si>
  <si>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</si>
  <si>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</si>
  <si>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</si>
  <si>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</si>
  <si>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</si>
  <si>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</si>
  <si>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</si>
  <si>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</si>
  <si>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</si>
  <si>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</si>
  <si>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</si>
  <si>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</si>
  <si>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</si>
  <si>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</si>
  <si>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</si>
  <si>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</si>
  <si>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</si>
  <si>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</si>
  <si>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</si>
  <si>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</si>
  <si>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</si>
  <si>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</si>
  <si>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</si>
  <si>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</si>
  <si>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</si>
  <si>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</si>
  <si>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</si>
  <si>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</si>
  <si>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</si>
  <si>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</si>
  <si>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</si>
  <si>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</si>
  <si>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</si>
  <si>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</si>
  <si>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</si>
  <si>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</si>
  <si>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</si>
  <si>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</si>
  <si>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</si>
  <si>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</si>
  <si>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</si>
  <si>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</si>
  <si>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</si>
  <si>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</si>
  <si>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</si>
  <si>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</si>
  <si>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</si>
  <si>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</si>
  <si>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</si>
  <si>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</si>
  <si>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</si>
  <si>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</si>
  <si>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</si>
  <si>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</si>
  <si>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</si>
  <si>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</si>
  <si>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</si>
  <si>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</si>
  <si>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</si>
  <si>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</si>
  <si>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</si>
  <si>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</si>
  <si>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</si>
  <si>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</si>
  <si>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</si>
  <si>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</si>
  <si>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</si>
  <si>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</si>
  <si>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</si>
  <si>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</si>
  <si>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</si>
  <si>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</si>
  <si>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</si>
  <si>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</si>
  <si>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</si>
  <si>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</si>
  <si>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</si>
  <si>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</si>
  <si>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</si>
  <si>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</si>
  <si>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</si>
  <si>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</si>
  <si>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</si>
  <si>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</si>
  <si>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</si>
  <si>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</si>
  <si>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</si>
  <si>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</si>
  <si>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</si>
  <si>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</si>
  <si>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</si>
  <si>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</si>
  <si>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</si>
  <si>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</si>
  <si>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</si>
  <si>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</si>
  <si>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</si>
  <si>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</si>
  <si>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</si>
  <si>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</si>
  <si>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</si>
  <si>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</si>
  <si>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</si>
  <si>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</si>
  <si>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</si>
  <si>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</si>
  <si>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</si>
  <si>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</si>
  <si>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</si>
  <si>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</si>
  <si>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</si>
  <si>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</si>
  <si>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</si>
  <si>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</si>
  <si>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</si>
  <si>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</si>
  <si>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</si>
  <si>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</si>
  <si>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</si>
  <si>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</si>
  <si>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</si>
  <si>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</si>
  <si>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</si>
  <si>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</si>
  <si>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</si>
  <si>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</si>
  <si>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</si>
  <si>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</si>
  <si>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</si>
  <si>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</si>
  <si>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</si>
  <si>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</si>
  <si>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</si>
  <si>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</si>
  <si>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</si>
  <si>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</si>
  <si>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</si>
  <si>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</si>
  <si>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</si>
  <si>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</si>
  <si>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</si>
  <si>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</si>
  <si>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</si>
  <si>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</si>
  <si>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</si>
  <si>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</si>
  <si>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</si>
  <si>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</si>
  <si>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</si>
  <si>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</si>
  <si>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</si>
  <si>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</si>
  <si>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</si>
  <si>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</si>
  <si>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</si>
  <si>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</si>
  <si>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</si>
  <si>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</si>
  <si>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</si>
  <si>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</si>
  <si>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</si>
  <si>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</si>
  <si>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</si>
  <si>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</si>
  <si>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</si>
  <si>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</si>
  <si>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</si>
  <si>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</si>
  <si>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</si>
  <si>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</si>
  <si>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</si>
  <si>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</si>
  <si>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</si>
  <si>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</si>
  <si>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</si>
  <si>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</si>
  <si>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</si>
  <si>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</si>
  <si>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</si>
  <si>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</si>
  <si>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</si>
  <si>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</si>
  <si>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</si>
  <si>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</si>
  <si>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</si>
  <si>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</si>
  <si>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</si>
  <si>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</si>
  <si>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</si>
  <si>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</si>
  <si>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</si>
  <si>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</si>
  <si>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</si>
  <si>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</si>
  <si>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</si>
  <si>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</si>
  <si>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</si>
  <si>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</si>
  <si>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</si>
  <si>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</si>
  <si>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</si>
  <si>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</si>
  <si>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</si>
  <si>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</si>
  <si>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</si>
  <si>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</si>
  <si>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</si>
  <si>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</si>
  <si>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</si>
  <si>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</si>
  <si>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</si>
  <si>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</si>
  <si>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</si>
  <si>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</si>
  <si>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</si>
  <si>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</si>
  <si>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</si>
  <si>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</si>
  <si>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</si>
  <si>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</si>
  <si>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</si>
  <si>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</si>
  <si>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</si>
  <si>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</si>
  <si>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</si>
  <si>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</si>
  <si>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</si>
  <si>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</si>
  <si>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</si>
  <si>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</si>
  <si>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</si>
  <si>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</si>
  <si>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</si>
  <si>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</si>
  <si>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</si>
  <si>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</si>
  <si>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</si>
  <si>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</si>
  <si>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</si>
  <si>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</si>
  <si>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</si>
  <si>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</si>
  <si>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</si>
  <si>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</si>
  <si>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</si>
  <si>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</si>
  <si>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</si>
  <si>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</si>
  <si>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</si>
  <si>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</si>
  <si>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</si>
  <si>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</si>
  <si>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</si>
  <si>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</si>
  <si>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</si>
  <si>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</si>
  <si>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</si>
  <si>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</si>
  <si>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</si>
  <si>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</si>
  <si>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</si>
  <si>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</si>
  <si>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</si>
  <si>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</si>
  <si>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</si>
  <si>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</si>
  <si>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</si>
  <si>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</si>
  <si>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</si>
  <si>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</si>
  <si>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</si>
  <si>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</si>
  <si>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</si>
  <si>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</si>
  <si>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</si>
  <si>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</si>
  <si>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</si>
  <si>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</si>
  <si>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</si>
  <si>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</si>
  <si>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</si>
  <si>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</si>
  <si>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</si>
  <si>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</si>
  <si>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</si>
  <si>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</si>
  <si>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</si>
  <si>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</si>
  <si>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</si>
  <si>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</si>
  <si>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</si>
  <si>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</si>
  <si>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</si>
  <si>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</si>
  <si>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</si>
  <si>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</si>
  <si>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</si>
  <si>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</si>
  <si>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</si>
  <si>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</si>
  <si>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</si>
  <si>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</si>
  <si>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</si>
  <si>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</si>
  <si>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</si>
  <si>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</si>
  <si>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</si>
  <si>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</si>
  <si>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</si>
  <si>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</si>
  <si>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</si>
  <si>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</si>
  <si>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</si>
  <si>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</si>
  <si>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</si>
  <si>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</si>
  <si>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</si>
  <si>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</si>
  <si>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</si>
  <si>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</si>
  <si>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</si>
  <si>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</si>
  <si>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</si>
  <si>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</si>
  <si>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</si>
  <si>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</si>
  <si>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</si>
  <si>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</si>
  <si>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</si>
  <si>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</si>
  <si>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</si>
  <si>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</si>
  <si>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</si>
  <si>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</si>
  <si>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</si>
  <si>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</si>
  <si>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</si>
  <si>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</si>
  <si>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</si>
  <si>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</si>
  <si>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</si>
  <si>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</si>
  <si>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</si>
  <si>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</si>
  <si>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</si>
  <si>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</si>
  <si>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</si>
  <si>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</si>
  <si>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</si>
  <si>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</si>
  <si>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</si>
  <si>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</si>
  <si>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</si>
  <si>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</si>
  <si>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</si>
  <si>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</si>
  <si>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</si>
  <si>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</si>
  <si>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</si>
  <si>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</si>
  <si>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</si>
  <si>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</si>
  <si>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</si>
  <si>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</si>
  <si>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</si>
  <si>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</si>
  <si>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</si>
  <si>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</si>
  <si>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</si>
  <si>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</si>
  <si>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</si>
  <si>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</si>
  <si>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</si>
  <si>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</si>
  <si>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</si>
  <si>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</si>
  <si>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</si>
  <si>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</si>
  <si>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</si>
  <si>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</si>
  <si>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</si>
  <si>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</si>
  <si>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</si>
  <si>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</si>
  <si>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</si>
  <si>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</si>
  <si>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</si>
  <si>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</si>
  <si>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</si>
  <si>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</si>
  <si>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</si>
  <si>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</si>
  <si>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</si>
  <si>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</si>
  <si>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</si>
  <si>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</si>
  <si>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</si>
  <si>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</si>
  <si>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</si>
  <si>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</si>
  <si>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</si>
  <si>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</si>
  <si>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</si>
  <si>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</si>
  <si>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</si>
  <si>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</si>
  <si>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</si>
  <si>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</si>
  <si>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</si>
  <si>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</si>
  <si>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</si>
  <si>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</si>
  <si>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</si>
  <si>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</si>
  <si>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</si>
  <si>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</si>
  <si>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</si>
  <si>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</si>
  <si>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</si>
  <si>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</si>
  <si>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</si>
  <si>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</si>
  <si>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</si>
  <si>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</si>
  <si>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</si>
  <si>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</si>
  <si>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</si>
  <si>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</si>
  <si>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</si>
  <si>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</si>
  <si>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</si>
  <si>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</si>
  <si>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</si>
  <si>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</si>
  <si>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</si>
  <si>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</si>
  <si>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</si>
  <si>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</si>
  <si>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</si>
  <si>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</si>
  <si>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</si>
  <si>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</si>
  <si>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</si>
  <si>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</si>
  <si>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</si>
  <si>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</si>
  <si>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</si>
  <si>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</si>
  <si>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</si>
  <si>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</si>
  <si>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</si>
  <si>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</si>
  <si>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</si>
  <si>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</si>
  <si>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</si>
  <si>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</si>
  <si>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</si>
  <si>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</si>
  <si>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</si>
  <si>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</si>
  <si>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</si>
  <si>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</si>
  <si>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</si>
  <si>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</si>
  <si>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</si>
  <si>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</si>
  <si>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</si>
  <si>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</si>
  <si>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</si>
  <si>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</si>
  <si>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</si>
  <si>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</si>
  <si>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</si>
  <si>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</si>
  <si>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</si>
  <si>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</si>
  <si>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</si>
  <si>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</si>
  <si>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</si>
  <si>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</si>
  <si>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</si>
  <si>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</si>
  <si>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</si>
  <si>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</si>
  <si>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</si>
  <si>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</si>
  <si>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</si>
  <si>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</si>
  <si>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</si>
  <si>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</si>
  <si>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</si>
  <si>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</si>
  <si>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</si>
  <si>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</si>
  <si>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</si>
  <si>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</si>
  <si>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</si>
  <si>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</si>
  <si>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</si>
  <si>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</si>
  <si>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</si>
  <si>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</si>
  <si>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</si>
  <si>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</si>
  <si>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</si>
  <si>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</si>
  <si>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</si>
  <si>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</si>
  <si>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</si>
  <si>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</si>
  <si>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</si>
  <si>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</si>
  <si>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</si>
  <si>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</si>
  <si>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</si>
  <si>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</si>
  <si>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</si>
  <si>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</si>
  <si>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</si>
  <si>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</si>
  <si>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</si>
  <si>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</si>
  <si>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</si>
  <si>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</si>
  <si>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</si>
  <si>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</si>
  <si>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</si>
  <si>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</si>
  <si>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</si>
  <si>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</si>
  <si>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</si>
  <si>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</si>
  <si>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</si>
  <si>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</si>
  <si>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</si>
  <si>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</si>
  <si>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</si>
  <si>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</si>
  <si>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</si>
  <si>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</si>
  <si>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</si>
  <si>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</si>
  <si>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</si>
  <si>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</si>
  <si>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</si>
  <si>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</si>
  <si>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</si>
  <si>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</si>
  <si>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</si>
  <si>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</si>
  <si>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</si>
  <si>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</si>
  <si>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</si>
  <si>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</si>
  <si>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</si>
  <si>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</si>
  <si>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</si>
  <si>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</si>
  <si>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</si>
  <si>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</si>
  <si>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</si>
  <si>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</si>
  <si>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</si>
  <si>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</si>
  <si>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</si>
  <si>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</si>
  <si>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</si>
  <si>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</si>
  <si>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</si>
  <si>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</si>
  <si>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</si>
  <si>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</si>
  <si>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</si>
  <si>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</si>
  <si>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</si>
  <si>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</si>
  <si>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</si>
  <si>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</si>
  <si>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</si>
  <si>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</si>
  <si>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</si>
  <si>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</si>
  <si>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</si>
  <si>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</si>
  <si>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</si>
  <si>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</si>
  <si>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</si>
  <si>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</si>
  <si>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</si>
  <si>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</si>
  <si>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</si>
  <si>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</si>
  <si>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</si>
  <si>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</si>
  <si>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</si>
  <si>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</si>
  <si>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</si>
  <si>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</si>
  <si>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</si>
  <si>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</si>
  <si>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</si>
  <si>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</si>
  <si>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</si>
  <si>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</si>
  <si>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</si>
  <si>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</si>
  <si>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</si>
  <si>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</si>
  <si>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</si>
  <si>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</si>
  <si>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</si>
  <si>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</si>
  <si>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</si>
  <si>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</si>
  <si>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</si>
  <si>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</si>
  <si>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</si>
  <si>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</si>
  <si>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</si>
  <si>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</si>
  <si>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</si>
  <si>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</si>
  <si>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</si>
  <si>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</si>
  <si>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</si>
  <si>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</si>
  <si>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</si>
  <si>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</si>
  <si>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</si>
  <si>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</si>
  <si>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</si>
  <si>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</si>
  <si>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</si>
  <si>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</si>
  <si>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</si>
  <si>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</si>
  <si>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</si>
  <si>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</si>
  <si>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</si>
  <si>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</si>
  <si>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</si>
  <si>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</si>
  <si>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</si>
  <si>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</si>
  <si>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</si>
  <si>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</si>
  <si>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</si>
  <si>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</si>
  <si>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</si>
  <si>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</si>
  <si>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</si>
  <si>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</si>
  <si>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</si>
  <si>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</si>
  <si>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</si>
  <si>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</si>
  <si>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</si>
  <si>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</si>
  <si>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</si>
  <si>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</si>
  <si>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</si>
  <si>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</si>
  <si>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</si>
  <si>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</si>
  <si>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</si>
  <si>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</si>
  <si>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</si>
  <si>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</si>
  <si>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</si>
  <si>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</si>
  <si>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</si>
  <si>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</si>
  <si>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</si>
  <si>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</si>
  <si>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</si>
  <si>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</si>
  <si>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</si>
  <si>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</si>
  <si>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</si>
  <si>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</si>
  <si>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</si>
  <si>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</si>
  <si>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</si>
  <si>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</si>
  <si>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</si>
  <si>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</si>
  <si>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</si>
  <si>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</si>
  <si>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</si>
  <si>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</si>
  <si>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</si>
  <si>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</si>
  <si>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</si>
  <si>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</si>
  <si>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</si>
  <si>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</si>
  <si>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</si>
  <si>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</si>
  <si>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</si>
  <si>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</si>
  <si>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</si>
  <si>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</si>
  <si>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</si>
  <si>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</si>
  <si>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</si>
  <si>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</si>
  <si>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</si>
  <si>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</si>
  <si>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</si>
  <si>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</si>
  <si>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</si>
  <si>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</si>
  <si>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</si>
  <si>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</si>
  <si>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</si>
  <si>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</si>
  <si>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</si>
  <si>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</si>
  <si>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</si>
  <si>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</si>
  <si>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</si>
  <si>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</si>
  <si>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</si>
  <si>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</si>
  <si>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</si>
  <si>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</si>
  <si>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</si>
  <si>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</si>
  <si>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</si>
  <si>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</si>
  <si>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</si>
  <si>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</si>
  <si>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</si>
  <si>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</si>
  <si>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</si>
  <si>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</si>
  <si>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</si>
  <si>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</si>
  <si>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</si>
  <si>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</si>
  <si>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</si>
  <si>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</si>
  <si>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</si>
  <si>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</si>
  <si>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</si>
  <si>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</si>
  <si>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</si>
  <si>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</si>
  <si>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</si>
  <si>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</si>
  <si>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</si>
  <si>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</si>
  <si>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</si>
  <si>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</si>
  <si>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</si>
  <si>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</si>
  <si>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</si>
  <si>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</si>
  <si>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</si>
  <si>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</si>
  <si>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</si>
  <si>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</si>
  <si>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</si>
  <si>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</si>
  <si>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</si>
  <si>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</si>
  <si>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</si>
  <si>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</si>
  <si>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</si>
  <si>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</si>
  <si>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</si>
  <si>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</si>
  <si>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</si>
  <si>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</si>
  <si>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</si>
  <si>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</si>
  <si>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</si>
  <si>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</si>
  <si>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</si>
  <si>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</si>
  <si>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</si>
  <si>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</si>
  <si>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</si>
  <si>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</si>
  <si>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</si>
  <si>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</si>
  <si>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</si>
  <si>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</si>
  <si>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</si>
  <si>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</si>
  <si>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</si>
  <si>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</si>
  <si>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</si>
  <si>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</si>
  <si>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</si>
  <si>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</si>
  <si>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</si>
  <si>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</si>
  <si>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</si>
  <si>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</si>
  <si>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</si>
  <si>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</si>
  <si>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</si>
  <si>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</si>
  <si>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</si>
  <si>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</si>
  <si>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</si>
  <si>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</si>
  <si>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</si>
  <si>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</si>
  <si>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</si>
  <si>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</si>
  <si>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</si>
  <si>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</si>
  <si>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</si>
  <si>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</si>
  <si>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</si>
  <si>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</si>
  <si>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</si>
  <si>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</si>
  <si>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</si>
  <si>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</si>
  <si>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</si>
  <si>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</si>
  <si>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</si>
  <si>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</si>
  <si>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</si>
  <si>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</si>
  <si>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</si>
  <si>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</si>
  <si>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</si>
  <si>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</si>
  <si>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</si>
  <si>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</si>
  <si>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</si>
  <si>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</si>
  <si>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</si>
  <si>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</si>
  <si>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</si>
  <si>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</si>
  <si>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</si>
  <si>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</si>
  <si>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</si>
  <si>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</si>
  <si>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</si>
  <si>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</si>
  <si>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</si>
  <si>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</si>
  <si>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</si>
  <si>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</si>
  <si>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</si>
  <si>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</si>
  <si>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</si>
  <si>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</si>
  <si>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</si>
  <si>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</si>
  <si>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</si>
  <si>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</si>
  <si>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</si>
  <si>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</si>
  <si>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</si>
  <si>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</si>
  <si>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</si>
  <si>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</si>
  <si>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</si>
  <si>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</si>
  <si>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</si>
  <si>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</si>
  <si>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</si>
  <si>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</si>
  <si>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</si>
  <si>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</si>
  <si>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</si>
  <si>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</si>
  <si>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</si>
  <si>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</si>
  <si>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</si>
  <si>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</si>
  <si>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</si>
  <si>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</si>
  <si>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</si>
  <si>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</si>
  <si>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</si>
  <si>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</si>
  <si>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</si>
  <si>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</si>
  <si>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</si>
  <si>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</si>
  <si>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</si>
  <si>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</si>
  <si>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</si>
  <si>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</si>
  <si>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</si>
  <si>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</si>
  <si>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</si>
  <si>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</si>
  <si>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</si>
  <si>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</si>
  <si>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</si>
  <si>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</si>
  <si>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</si>
  <si>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</si>
  <si>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</si>
  <si>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</si>
  <si>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</si>
  <si>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</si>
  <si>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</si>
  <si>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</si>
  <si>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</si>
  <si>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</si>
  <si>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</si>
  <si>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</si>
  <si>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</si>
  <si>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</si>
  <si>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</si>
  <si>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</si>
  <si>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</si>
  <si>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</si>
  <si>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</si>
  <si>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</si>
  <si>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</si>
  <si>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</si>
  <si>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</si>
  <si>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</si>
  <si>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</si>
  <si>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</si>
  <si>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</si>
  <si>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</si>
  <si>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</si>
  <si>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</si>
  <si>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</si>
  <si>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</si>
  <si>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</si>
  <si>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</si>
  <si>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</si>
  <si>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</si>
  <si>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</si>
  <si>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</si>
  <si>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</si>
  <si>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</si>
  <si>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</si>
  <si>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</si>
  <si>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</si>
  <si>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</si>
  <si>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</si>
  <si>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</si>
  <si>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</si>
  <si>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</si>
  <si>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</si>
  <si>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</si>
  <si>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</si>
  <si>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</si>
  <si>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</si>
  <si>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</si>
  <si>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</si>
  <si>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</si>
  <si>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</si>
  <si>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</si>
  <si>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</si>
  <si>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</si>
  <si>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</si>
  <si>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</si>
  <si>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</si>
  <si>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</si>
  <si>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</si>
  <si>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</si>
  <si>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</si>
  <si>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</si>
  <si>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</si>
  <si>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</si>
  <si>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</si>
  <si>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</si>
  <si>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</si>
  <si>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</si>
  <si>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</si>
  <si>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</si>
  <si>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</si>
  <si>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</si>
  <si>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</si>
  <si>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</si>
  <si>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</si>
  <si>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</si>
  <si>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</si>
  <si>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</si>
  <si>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</si>
  <si>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</si>
  <si>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</si>
  <si>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</si>
  <si>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</si>
  <si>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</si>
  <si>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</si>
  <si>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</si>
  <si>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</si>
  <si>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</si>
  <si>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</si>
  <si>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</si>
  <si>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</si>
  <si>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</si>
  <si>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</si>
  <si>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</si>
  <si>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</si>
  <si>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</si>
  <si>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</si>
  <si>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</si>
  <si>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</si>
  <si>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</si>
  <si>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</si>
  <si>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</si>
  <si>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</si>
  <si>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</si>
  <si>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</si>
  <si>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</si>
  <si>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</si>
  <si>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</si>
  <si>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</si>
  <si>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</si>
  <si>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</si>
  <si>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</si>
  <si>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</si>
  <si>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</si>
  <si>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</si>
  <si>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</si>
  <si>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</si>
  <si>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</si>
  <si>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</si>
  <si>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</si>
  <si>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</si>
  <si>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</si>
  <si>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</si>
  <si>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</si>
  <si>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</si>
  <si>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</si>
  <si>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</si>
  <si>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</si>
  <si>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</si>
  <si>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</si>
  <si>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</si>
  <si>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</si>
  <si>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</si>
  <si>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</si>
  <si>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</si>
  <si>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</si>
  <si>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</si>
  <si>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</si>
  <si>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</si>
  <si>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</si>
  <si>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</si>
  <si>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</si>
  <si>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</si>
  <si>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</si>
  <si>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</si>
  <si>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</si>
  <si>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</si>
  <si>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</si>
  <si>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</si>
  <si>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</si>
  <si>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</si>
  <si>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</si>
  <si>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</si>
  <si>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</si>
  <si>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</si>
  <si>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</si>
  <si>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</si>
  <si>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</si>
  <si>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</si>
  <si>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</si>
  <si>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</si>
  <si>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</si>
  <si>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</si>
  <si>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</si>
  <si>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</si>
  <si>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</si>
  <si>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</si>
  <si>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</si>
  <si>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</si>
  <si>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</si>
  <si>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</si>
  <si>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</si>
  <si>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</si>
  <si>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</si>
  <si>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</si>
  <si>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</si>
  <si>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</si>
  <si>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</si>
  <si>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</si>
  <si>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</si>
  <si>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</si>
  <si>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</si>
  <si>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</si>
  <si>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</si>
  <si>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</si>
  <si>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</si>
  <si>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</si>
  <si>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</si>
  <si>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</si>
  <si>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</si>
  <si>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</si>
  <si>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</si>
  <si>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</si>
  <si>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</si>
  <si>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</si>
  <si>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</si>
  <si>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</si>
  <si>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</si>
  <si>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</si>
  <si>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</si>
  <si>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</si>
  <si>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</si>
  <si>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</si>
  <si>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</si>
  <si>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</si>
  <si>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</si>
  <si>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</si>
  <si>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</si>
  <si>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</si>
  <si>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</si>
  <si>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</si>
  <si>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</si>
  <si>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</si>
  <si>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</si>
  <si>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</si>
  <si>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</si>
  <si>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</si>
  <si>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</si>
  <si>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</si>
  <si>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</si>
  <si>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</si>
  <si>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</si>
  <si>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</si>
  <si>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</si>
  <si>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</si>
  <si>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</si>
  <si>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</si>
  <si>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</si>
  <si>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</si>
  <si>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</si>
  <si>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</si>
  <si>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</si>
  <si>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</si>
  <si>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</si>
  <si>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</si>
  <si>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</si>
  <si>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</si>
  <si>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</si>
  <si>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</si>
  <si>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</si>
  <si>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</si>
  <si>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</si>
  <si>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</si>
  <si>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</si>
  <si>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</si>
  <si>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</si>
  <si>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</si>
  <si>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</si>
  <si>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</si>
  <si>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</si>
  <si>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</si>
  <si>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</si>
  <si>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</si>
  <si>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</si>
  <si>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</si>
  <si>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</si>
  <si>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</si>
  <si>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</si>
  <si>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</si>
  <si>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</si>
  <si>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</si>
  <si>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</si>
  <si>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</si>
  <si>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</si>
  <si>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</si>
  <si>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</si>
  <si>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</si>
  <si>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</si>
  <si>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</si>
  <si>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</si>
  <si>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</si>
  <si>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</si>
  <si>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</si>
  <si>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</si>
  <si>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</si>
  <si>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</si>
  <si>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</si>
  <si>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</si>
  <si>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</si>
  <si>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</si>
  <si>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</si>
  <si>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</si>
  <si>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</si>
  <si>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</si>
  <si>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</si>
  <si>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</si>
  <si>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</si>
  <si>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</si>
  <si>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</si>
  <si>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</si>
  <si>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</si>
  <si>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</si>
  <si>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</si>
  <si>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</si>
  <si>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</si>
  <si>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</si>
  <si>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</si>
  <si>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</si>
  <si>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</si>
  <si>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</si>
  <si>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</si>
  <si>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</si>
  <si>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</si>
  <si>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</si>
  <si>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</si>
  <si>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</si>
  <si>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</si>
  <si>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</si>
  <si>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</si>
  <si>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</si>
  <si>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</si>
  <si>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</si>
  <si>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</si>
  <si>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</si>
  <si>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</si>
  <si>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</si>
  <si>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</si>
  <si>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</si>
  <si>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</si>
  <si>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</si>
  <si>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</si>
  <si>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</si>
  <si>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</si>
  <si>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</si>
  <si>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</si>
  <si>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</si>
  <si>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</si>
  <si>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</si>
  <si>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</si>
  <si>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</si>
  <si>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</si>
  <si>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</si>
  <si>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</si>
  <si>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</si>
  <si>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</si>
  <si>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</si>
  <si>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</si>
  <si>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</si>
  <si>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</si>
  <si>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</si>
  <si>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</si>
  <si>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</si>
  <si>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</si>
  <si>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</si>
  <si>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</si>
  <si>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</si>
  <si>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</si>
  <si>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</si>
  <si>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</si>
  <si>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</si>
  <si>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</si>
  <si>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</si>
  <si>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</si>
  <si>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</si>
  <si>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</si>
  <si>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</si>
  <si>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</si>
  <si>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</si>
  <si>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</si>
  <si>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</si>
  <si>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</si>
  <si>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</si>
  <si>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</si>
  <si>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</si>
  <si>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</si>
  <si>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</si>
  <si>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</si>
  <si>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</si>
  <si>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</si>
  <si>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</si>
  <si>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</si>
  <si>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</si>
  <si>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</si>
  <si>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</si>
  <si>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</si>
  <si>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</si>
  <si>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</si>
  <si>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</si>
  <si>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</si>
  <si>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</si>
  <si>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</si>
  <si>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</si>
  <si>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</si>
  <si>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</si>
  <si>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</si>
  <si>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</si>
  <si>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</si>
  <si>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</si>
  <si>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</si>
  <si>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</si>
  <si>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</si>
  <si>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</si>
  <si>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</si>
  <si>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</si>
  <si>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</si>
  <si>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</si>
  <si>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</si>
  <si>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</si>
  <si>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</si>
  <si>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</si>
  <si>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</si>
  <si>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</si>
  <si>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</si>
  <si>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</si>
  <si>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</si>
  <si>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</si>
  <si>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</si>
  <si>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</si>
  <si>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</si>
  <si>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</si>
  <si>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</si>
  <si>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</si>
  <si>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</si>
  <si>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</si>
  <si>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</si>
  <si>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</si>
  <si>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</si>
  <si>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</si>
  <si>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</si>
  <si>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</si>
  <si>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</si>
  <si>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</si>
  <si>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</si>
  <si>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</si>
  <si>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</si>
  <si>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</si>
  <si>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</si>
  <si>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</si>
  <si>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</si>
  <si>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</si>
  <si>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</si>
  <si>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</si>
  <si>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</si>
  <si>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</si>
  <si>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</si>
  <si>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</si>
  <si>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</si>
  <si>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</si>
  <si>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</si>
  <si>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</si>
  <si>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</si>
  <si>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</si>
  <si>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</si>
  <si>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</si>
  <si>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</si>
  <si>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</si>
  <si>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</si>
  <si>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</si>
  <si>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</si>
  <si>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</si>
  <si>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</si>
  <si>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</si>
  <si>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</si>
  <si>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</si>
  <si>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</si>
  <si>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</si>
  <si>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</si>
  <si>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</si>
  <si>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</si>
  <si>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</si>
  <si>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</si>
  <si>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</si>
  <si>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</si>
  <si>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</si>
  <si>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</si>
  <si>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</si>
  <si>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</si>
  <si>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</si>
  <si>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</si>
  <si>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</si>
  <si>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</si>
  <si>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</si>
  <si>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</si>
  <si>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</si>
  <si>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</si>
  <si>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</si>
  <si>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</si>
  <si>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</si>
  <si>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</si>
  <si>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</si>
  <si>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</si>
  <si>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</si>
  <si>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</si>
  <si>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</si>
  <si>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</si>
  <si>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</si>
  <si>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</si>
  <si>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</si>
  <si>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</si>
  <si>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</si>
  <si>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</si>
  <si>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</si>
  <si>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</si>
  <si>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</si>
  <si>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</si>
  <si>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</si>
  <si>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</si>
  <si>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</si>
  <si>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</si>
  <si>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</si>
  <si>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</si>
  <si>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</si>
  <si>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</si>
  <si>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</si>
  <si>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</si>
  <si>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</si>
  <si>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</si>
  <si>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</si>
  <si>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</si>
  <si>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</si>
  <si>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</si>
  <si>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</si>
  <si>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</si>
  <si>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</si>
  <si>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</si>
  <si>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</si>
  <si>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</si>
  <si>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</si>
  <si>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</si>
  <si>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</si>
  <si>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</si>
  <si>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</si>
  <si>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</si>
  <si>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</si>
  <si>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</si>
  <si>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</si>
  <si>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</si>
  <si>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</si>
  <si>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</si>
  <si>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</si>
  <si>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</si>
  <si>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</si>
  <si>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</si>
  <si>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</si>
  <si>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</si>
  <si>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</si>
  <si>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</si>
  <si>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</si>
  <si>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</si>
  <si>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</si>
  <si>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</si>
  <si>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</si>
  <si>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</si>
  <si>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</si>
  <si>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</si>
  <si>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</si>
  <si>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</si>
  <si>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</si>
  <si>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</si>
  <si>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</si>
  <si>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</si>
  <si>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</si>
  <si>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</si>
  <si>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</si>
  <si>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</si>
  <si>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</si>
  <si>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</si>
  <si>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</si>
  <si>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</si>
  <si>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</si>
  <si>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</si>
  <si>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</si>
  <si>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</si>
  <si>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</si>
  <si>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</si>
  <si>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</si>
  <si>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</si>
  <si>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</si>
  <si>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</si>
  <si>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</si>
  <si>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</si>
  <si>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</si>
  <si>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</si>
  <si>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</si>
  <si>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</si>
  <si>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</si>
  <si>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</si>
  <si>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</si>
  <si>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</si>
  <si>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</si>
  <si>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</si>
  <si>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</si>
  <si>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</si>
  <si>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</si>
  <si>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</si>
  <si>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</si>
  <si>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</si>
  <si>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</si>
  <si>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</si>
  <si>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</si>
  <si>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</si>
  <si>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</si>
  <si>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</si>
  <si>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</si>
  <si>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</si>
  <si>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</si>
  <si>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</si>
  <si>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</si>
  <si>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</si>
  <si>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</si>
  <si>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</si>
  <si>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</si>
  <si>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</si>
  <si>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</si>
  <si>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</si>
  <si>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</si>
  <si>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</si>
  <si>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</si>
  <si>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</si>
  <si>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</si>
  <si>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</si>
  <si>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</si>
  <si>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</si>
  <si>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</si>
  <si>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</si>
  <si>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</si>
  <si>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</si>
  <si>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</si>
  <si>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</si>
  <si>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</si>
  <si>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</si>
  <si>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</si>
  <si>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</si>
  <si>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</si>
  <si>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</si>
  <si>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</si>
  <si>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</si>
  <si>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</si>
  <si>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</si>
  <si>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</si>
  <si>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</si>
  <si>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</si>
  <si>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</si>
  <si>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</si>
  <si>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</si>
  <si>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</si>
  <si>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</si>
  <si>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</si>
  <si>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</si>
  <si>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</si>
  <si>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</si>
  <si>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</si>
  <si>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</si>
  <si>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</si>
  <si>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</si>
  <si>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</si>
  <si>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</si>
  <si>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</si>
  <si>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</si>
  <si>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</si>
  <si>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</si>
  <si>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</si>
  <si>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</si>
  <si>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</si>
  <si>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</si>
  <si>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</si>
  <si>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</si>
  <si>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</si>
  <si>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</si>
  <si>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</si>
  <si>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</si>
  <si>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</si>
  <si>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</si>
  <si>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</si>
  <si>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</si>
  <si>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</si>
  <si>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</si>
  <si>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</si>
  <si>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</si>
  <si>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</si>
  <si>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</si>
  <si>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</si>
  <si>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</si>
  <si>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</si>
  <si>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</si>
  <si>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</si>
  <si>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</si>
  <si>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</si>
  <si>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</si>
  <si>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</si>
  <si>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</si>
  <si>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</si>
  <si>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</si>
  <si>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</si>
  <si>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</si>
  <si>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</si>
  <si>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</si>
  <si>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</si>
  <si>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</si>
  <si>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</si>
  <si>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</si>
  <si>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</si>
  <si>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</si>
  <si>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</si>
  <si>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</si>
  <si>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</si>
  <si>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</si>
  <si>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</si>
  <si>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</si>
  <si>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</si>
  <si>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</si>
  <si>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</si>
  <si>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</si>
  <si>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</si>
  <si>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</si>
  <si>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</si>
  <si>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</si>
  <si>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</si>
  <si>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</si>
  <si>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</si>
  <si>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</si>
  <si>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</si>
  <si>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</si>
  <si>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</si>
  <si>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</si>
  <si>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</si>
  <si>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</si>
  <si>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</si>
  <si>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</si>
  <si>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</si>
  <si>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</si>
  <si>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</si>
  <si>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</si>
  <si>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</si>
  <si>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</si>
  <si>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</si>
  <si>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</si>
  <si>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</si>
  <si>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</si>
  <si>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</si>
  <si>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</si>
  <si>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</si>
  <si>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</si>
  <si>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</si>
  <si>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</si>
  <si>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</si>
  <si>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</si>
  <si>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</si>
  <si>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</si>
  <si>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</si>
  <si>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</si>
  <si>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</si>
  <si>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</si>
  <si>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</si>
  <si>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</si>
  <si>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</si>
  <si>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</si>
  <si>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</si>
  <si>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</si>
  <si>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</si>
  <si>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</si>
  <si>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</si>
  <si>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</si>
  <si>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</si>
  <si>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</si>
  <si>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</si>
  <si>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</si>
  <si>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</si>
  <si>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</si>
  <si>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</si>
  <si>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</si>
  <si>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</si>
  <si>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</si>
  <si>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</si>
  <si>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</si>
  <si>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</si>
  <si>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</si>
  <si>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</si>
  <si>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</si>
  <si>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</si>
  <si>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</si>
  <si>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</si>
  <si>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</si>
  <si>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</si>
  <si>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</si>
  <si>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</si>
  <si>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</si>
  <si>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</si>
  <si>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</si>
  <si>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</si>
  <si>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</si>
  <si>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</si>
  <si>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</si>
  <si>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</si>
  <si>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</si>
  <si>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</si>
  <si>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</si>
  <si>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</si>
  <si>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</si>
  <si>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</si>
  <si>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</si>
  <si>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</si>
  <si>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</si>
  <si>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</si>
  <si>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</si>
  <si>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</si>
  <si>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</si>
  <si>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</si>
  <si>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</si>
  <si>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</si>
  <si>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</si>
  <si>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</si>
  <si>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</si>
  <si>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</si>
  <si>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</si>
  <si>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</si>
  <si>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</si>
  <si>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</si>
  <si>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</si>
  <si>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</si>
  <si>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</si>
  <si>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</si>
  <si>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</si>
  <si>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</si>
  <si>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</si>
  <si>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</si>
  <si>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</si>
  <si>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</si>
  <si>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</si>
  <si>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</si>
  <si>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</si>
  <si>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</si>
  <si>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</si>
  <si>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</si>
  <si>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</si>
  <si>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</si>
  <si>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</si>
  <si>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</si>
  <si>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</si>
  <si>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</si>
  <si>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</si>
  <si>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</si>
  <si>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</si>
  <si>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</si>
  <si>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</si>
  <si>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</si>
  <si>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</si>
  <si>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</si>
  <si>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</si>
  <si>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</si>
  <si>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</si>
  <si>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</si>
  <si>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</si>
  <si>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</si>
  <si>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</si>
  <si>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</si>
  <si>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</si>
  <si>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</si>
  <si>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</si>
  <si>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</si>
  <si>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</si>
  <si>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</si>
  <si>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</si>
  <si>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</si>
  <si>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</si>
  <si>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</si>
  <si>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</si>
  <si>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</si>
  <si>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</si>
  <si>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</si>
  <si>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</si>
  <si>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</si>
  <si>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</si>
  <si>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</si>
  <si>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</si>
  <si>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</si>
  <si>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</si>
  <si>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</si>
  <si>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</si>
  <si>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</si>
  <si>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</si>
  <si>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</si>
  <si>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</si>
  <si>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</si>
  <si>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</si>
  <si>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</si>
  <si>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</si>
  <si>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</si>
  <si>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</si>
  <si>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</si>
  <si>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</si>
  <si>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</si>
  <si>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</si>
  <si>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</si>
  <si>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</si>
  <si>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</si>
  <si>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</si>
  <si>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</si>
  <si>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</si>
  <si>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</si>
  <si>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</si>
  <si>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</si>
  <si>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</si>
  <si>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</si>
  <si>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</si>
  <si>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</si>
  <si>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</si>
  <si>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</si>
  <si>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</si>
  <si>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</si>
  <si>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</si>
  <si>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</si>
  <si>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</si>
  <si>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</si>
  <si>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</si>
  <si>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</si>
  <si>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</si>
  <si>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</si>
  <si>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</si>
  <si>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</si>
  <si>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</si>
  <si>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</si>
  <si>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</si>
  <si>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</si>
  <si>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</si>
  <si>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</si>
  <si>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</si>
  <si>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</si>
  <si>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</si>
  <si>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</si>
  <si>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</si>
  <si>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</si>
  <si>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</si>
  <si>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</si>
  <si>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</si>
  <si>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</si>
  <si>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</si>
  <si>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</si>
  <si>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</si>
  <si>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</si>
  <si>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</si>
  <si>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</si>
  <si>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</si>
  <si>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</si>
  <si>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</si>
  <si>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</si>
  <si>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</si>
  <si>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</si>
  <si>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</si>
  <si>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</si>
  <si>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</si>
  <si>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</si>
  <si>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</si>
  <si>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</si>
  <si>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</si>
  <si>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</si>
  <si>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</si>
  <si>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</si>
  <si>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</si>
  <si>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</si>
  <si>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</si>
  <si>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</si>
  <si>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</si>
  <si>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</si>
  <si>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</si>
  <si>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</si>
  <si>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</si>
  <si>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</si>
  <si>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</si>
  <si>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</si>
  <si>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</si>
  <si>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</si>
  <si>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</si>
  <si>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</si>
  <si>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</si>
  <si>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</si>
  <si>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</si>
  <si>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</si>
  <si>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</si>
  <si>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</si>
  <si>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</si>
  <si>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</si>
  <si>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</si>
  <si>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</si>
  <si>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</si>
  <si>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</si>
  <si>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</si>
  <si>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</si>
  <si>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</si>
  <si>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</si>
  <si>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</si>
  <si>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</si>
  <si>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</si>
  <si>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</si>
  <si>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</si>
  <si>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</si>
  <si>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</si>
  <si>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</si>
  <si>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</si>
  <si>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</si>
  <si>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</si>
  <si>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</si>
  <si>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</si>
  <si>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</si>
  <si>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</si>
  <si>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</si>
  <si>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</si>
  <si>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</si>
  <si>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</si>
  <si>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</si>
  <si>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</si>
  <si>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</si>
  <si>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</si>
  <si>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</si>
  <si>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</si>
  <si>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</si>
  <si>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</si>
  <si>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</si>
  <si>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</si>
  <si>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</si>
  <si>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</si>
  <si>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</si>
  <si>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</si>
  <si>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</si>
  <si>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</si>
  <si>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</si>
  <si>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</si>
  <si>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</si>
  <si>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</si>
  <si>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</si>
  <si>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</si>
  <si>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</si>
  <si>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</si>
  <si>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</si>
  <si>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</si>
  <si>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</si>
  <si>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</si>
  <si>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</si>
  <si>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</si>
  <si>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</si>
  <si>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</si>
  <si>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</si>
  <si>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</si>
  <si>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</si>
  <si>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</si>
  <si>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</si>
  <si>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</si>
  <si>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</si>
  <si>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</si>
  <si>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</si>
  <si>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</si>
  <si>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</si>
  <si>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</si>
  <si>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</si>
  <si>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</si>
  <si>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</si>
  <si>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</si>
  <si>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</si>
  <si>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</si>
  <si>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</si>
  <si>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</si>
  <si>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</si>
  <si>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</si>
  <si>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</si>
  <si>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</si>
  <si>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</si>
  <si>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</si>
  <si>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</si>
  <si>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</si>
  <si>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</si>
  <si>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</si>
  <si>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</si>
  <si>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</si>
  <si>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</si>
  <si>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</si>
  <si>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</si>
  <si>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</si>
  <si>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</si>
  <si>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</si>
  <si>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</si>
  <si>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</si>
  <si>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</si>
  <si>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</si>
  <si>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</si>
  <si>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</si>
  <si>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</si>
  <si>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</si>
  <si>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</si>
  <si>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</si>
  <si>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</si>
  <si>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</si>
  <si>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</si>
  <si>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</si>
  <si>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</si>
  <si>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</si>
  <si>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</si>
  <si>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</si>
  <si>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</si>
  <si>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</si>
  <si>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</si>
  <si>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</si>
  <si>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</si>
  <si>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</si>
  <si>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</si>
  <si>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</si>
  <si>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</si>
  <si>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</si>
  <si>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</si>
  <si>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</si>
  <si>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</si>
  <si>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</si>
  <si>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</si>
  <si>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</si>
  <si>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</si>
  <si>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</si>
  <si>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</si>
  <si>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</si>
  <si>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</si>
  <si>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</si>
  <si>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</si>
  <si>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</si>
  <si>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</si>
  <si>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</si>
  <si>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</si>
  <si>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</si>
  <si>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</si>
  <si>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</si>
  <si>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</si>
  <si>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</si>
  <si>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</si>
  <si>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</si>
  <si>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</si>
  <si>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</si>
  <si>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</si>
  <si>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</si>
  <si>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</si>
  <si>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</si>
  <si>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</si>
  <si>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</si>
  <si>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</si>
  <si>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</si>
  <si>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</si>
  <si>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</si>
  <si>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</si>
  <si>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</si>
  <si>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</si>
  <si>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</si>
  <si>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</si>
  <si>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</si>
  <si>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</si>
  <si>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</si>
  <si>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</si>
  <si>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</si>
  <si>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</si>
  <si>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</si>
  <si>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</si>
  <si>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</si>
  <si>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</si>
  <si>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</si>
  <si>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</si>
  <si>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</si>
  <si>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</si>
  <si>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</si>
  <si>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</si>
  <si>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</si>
  <si>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</si>
  <si>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</si>
  <si>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</si>
  <si>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</si>
  <si>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</si>
  <si>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</si>
  <si>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</si>
  <si>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</si>
  <si>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</si>
  <si>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</si>
  <si>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</si>
  <si>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</si>
  <si>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</si>
  <si>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</si>
  <si>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</si>
  <si>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</si>
  <si>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</si>
  <si>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</si>
  <si>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</si>
  <si>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</si>
  <si>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</si>
  <si>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</si>
  <si>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</si>
  <si>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</si>
  <si>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</si>
  <si>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</si>
  <si>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</si>
  <si>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</si>
  <si>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</si>
  <si>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</si>
  <si>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</si>
  <si>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</si>
  <si>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</si>
  <si>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</si>
  <si>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</si>
  <si>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</si>
  <si>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</si>
  <si>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</si>
  <si>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</si>
  <si>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</si>
  <si>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</si>
  <si>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</si>
  <si>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</si>
  <si>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</si>
  <si>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</si>
  <si>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</si>
  <si>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</si>
  <si>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</si>
  <si>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</si>
  <si>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</si>
  <si>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</si>
  <si>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</si>
  <si>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</si>
  <si>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</si>
  <si>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</si>
  <si>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</si>
  <si>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</si>
  <si>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</si>
  <si>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</si>
  <si>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</si>
  <si>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</si>
  <si>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</si>
  <si>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</si>
  <si>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</si>
  <si>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</si>
  <si>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</si>
  <si>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</si>
  <si>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</si>
  <si>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</si>
  <si>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</si>
  <si>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</si>
  <si>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</si>
  <si>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</si>
  <si>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</si>
  <si>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</si>
  <si>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</si>
  <si>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</si>
  <si>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</si>
  <si>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</si>
  <si>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</si>
  <si>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</si>
  <si>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</si>
  <si>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</si>
  <si>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</si>
  <si>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</si>
  <si>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</si>
  <si>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</si>
  <si>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</si>
  <si>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</si>
  <si>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</si>
  <si>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</si>
  <si>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</si>
  <si>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</si>
  <si>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</si>
  <si>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</si>
  <si>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</si>
  <si>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</si>
  <si>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</si>
  <si>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</si>
  <si>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</si>
  <si>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</si>
  <si>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</si>
  <si>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</si>
  <si>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</si>
  <si>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</si>
  <si>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</si>
  <si>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</si>
  <si>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</si>
  <si>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</si>
  <si>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</si>
  <si>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</si>
  <si>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</si>
  <si>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</si>
  <si>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</si>
  <si>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</si>
  <si>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</si>
  <si>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</si>
  <si>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</si>
  <si>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</si>
  <si>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</si>
  <si>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</si>
  <si>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</si>
  <si>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</si>
  <si>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</si>
  <si>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</si>
  <si>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</si>
  <si>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</si>
  <si>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</si>
  <si>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</si>
  <si>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</si>
  <si>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</si>
  <si>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</si>
  <si>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</si>
  <si>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</si>
  <si>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</si>
  <si>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</si>
  <si>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</si>
  <si>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</si>
  <si>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</si>
  <si>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</si>
  <si>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</si>
  <si>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</si>
  <si>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</si>
  <si>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</si>
  <si>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</si>
  <si>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</si>
  <si>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</si>
  <si>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</si>
  <si>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</si>
  <si>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</si>
  <si>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</si>
  <si>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</si>
  <si>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</si>
  <si>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</si>
  <si>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</si>
  <si>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</si>
  <si>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</si>
  <si>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</si>
  <si>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</si>
  <si>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</si>
  <si>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</si>
  <si>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</si>
  <si>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</si>
  <si>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</si>
  <si>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</si>
  <si>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</si>
  <si>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</si>
  <si>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</si>
  <si>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</si>
  <si>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</si>
  <si>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</si>
  <si>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</si>
  <si>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</si>
  <si>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</si>
  <si>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</si>
  <si>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</si>
  <si>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</si>
  <si>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</si>
  <si>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</si>
  <si>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</si>
  <si>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</si>
  <si>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</si>
  <si>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</si>
  <si>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</si>
  <si>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</si>
  <si>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</si>
  <si>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</si>
  <si>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</si>
  <si>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</si>
  <si>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</si>
  <si>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</si>
  <si>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</si>
  <si>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</si>
  <si>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</si>
  <si>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</si>
  <si>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</si>
  <si>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</si>
  <si>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</si>
  <si>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</si>
  <si>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</si>
  <si>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</si>
  <si>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</si>
  <si>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</si>
  <si>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</si>
  <si>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</si>
  <si>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</si>
  <si>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</si>
  <si>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</si>
  <si>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</si>
  <si>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</si>
  <si>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</si>
  <si>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</si>
  <si>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</si>
  <si>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</si>
  <si>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</si>
  <si>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</si>
  <si>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</si>
  <si>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</si>
  <si>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</si>
  <si>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</si>
  <si>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</si>
  <si>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</si>
  <si>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</si>
  <si>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</si>
  <si>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</si>
  <si>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</si>
  <si>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</si>
  <si>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</si>
  <si>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</si>
  <si>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</si>
  <si>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</si>
  <si>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</si>
  <si>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</si>
  <si>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</si>
  <si>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</si>
  <si>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</si>
  <si>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</si>
  <si>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</si>
  <si>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</si>
  <si>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</si>
  <si>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</si>
  <si>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</si>
  <si>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</si>
  <si>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</si>
  <si>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</si>
  <si>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</si>
  <si>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</si>
  <si>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</si>
  <si>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</si>
  <si>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</si>
  <si>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</si>
  <si>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</si>
  <si>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</si>
  <si>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</si>
  <si>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</si>
  <si>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</si>
  <si>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</si>
  <si>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</si>
  <si>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</si>
  <si>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</si>
  <si>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</si>
  <si>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</si>
  <si>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</si>
  <si>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</si>
  <si>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</si>
  <si>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</si>
  <si>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</si>
  <si>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</si>
  <si>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</si>
  <si>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</si>
  <si>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</si>
  <si>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</si>
  <si>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</si>
  <si>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</si>
  <si>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</si>
  <si>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</si>
  <si>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</si>
  <si>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</si>
  <si>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</si>
  <si>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</si>
  <si>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</si>
  <si>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</si>
  <si>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</si>
  <si>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</si>
  <si>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</si>
  <si>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</si>
  <si>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</si>
  <si>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</si>
  <si>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</si>
  <si>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</si>
  <si>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</si>
  <si>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</si>
  <si>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</si>
  <si>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</si>
  <si>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</si>
  <si>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</si>
  <si>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</si>
  <si>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</si>
  <si>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</si>
  <si>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</si>
  <si>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</si>
  <si>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</si>
  <si>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</si>
  <si>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</si>
  <si>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</si>
  <si>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</si>
  <si>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</si>
  <si>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</si>
  <si>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</si>
  <si>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</si>
  <si>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</si>
  <si>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</si>
  <si>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</si>
  <si>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</si>
  <si>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</si>
  <si>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</si>
  <si>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</si>
  <si>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</si>
  <si>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</si>
  <si>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</si>
  <si>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</si>
  <si>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</si>
  <si>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</si>
  <si>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</si>
  <si>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</si>
  <si>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</si>
  <si>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</si>
  <si>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</si>
  <si>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</si>
  <si>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</si>
  <si>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</si>
  <si>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</si>
  <si>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</si>
  <si>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</si>
  <si>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</si>
  <si>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</si>
  <si>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</si>
  <si>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</si>
  <si>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</si>
  <si>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</si>
  <si>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</si>
  <si>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</si>
  <si>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</si>
  <si>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</si>
  <si>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</si>
  <si>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</si>
  <si>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</si>
  <si>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</si>
  <si>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</si>
  <si>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</si>
  <si>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</si>
  <si>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</si>
  <si>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</si>
  <si>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</si>
  <si>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</si>
  <si>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</si>
  <si>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</si>
  <si>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</si>
  <si>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</si>
  <si>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</si>
  <si>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</si>
  <si>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</si>
  <si>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</si>
  <si>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</si>
  <si>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</si>
  <si>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</si>
  <si>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</si>
  <si>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</si>
  <si>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</si>
  <si>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</si>
  <si>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</si>
  <si>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</si>
  <si>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</si>
  <si>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</si>
  <si>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</si>
  <si>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</si>
  <si>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</si>
  <si>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</si>
  <si>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</si>
  <si>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</si>
  <si>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</si>
  <si>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</si>
  <si>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</si>
  <si>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</si>
  <si>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</si>
  <si>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</si>
  <si>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</si>
  <si>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</si>
  <si>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</si>
  <si>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</si>
  <si>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</si>
  <si>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</si>
  <si>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</si>
  <si>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</si>
  <si>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</si>
  <si>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</si>
  <si>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</si>
  <si>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</si>
  <si>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</si>
  <si>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</si>
  <si>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</si>
  <si>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</si>
  <si>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</si>
  <si>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</si>
  <si>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</si>
  <si>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</si>
  <si>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</si>
  <si>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</si>
  <si>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</si>
  <si>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</si>
  <si>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</si>
  <si>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</si>
  <si>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</si>
  <si>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</si>
  <si>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</si>
  <si>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</si>
  <si>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</si>
  <si>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</si>
  <si>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</si>
  <si>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</si>
  <si>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</si>
  <si>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</si>
  <si>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</si>
  <si>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</si>
  <si>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</si>
  <si>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</si>
  <si>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</si>
  <si>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</si>
  <si>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</si>
  <si>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</si>
  <si>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</si>
  <si>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</si>
  <si>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</si>
  <si>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</si>
  <si>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</si>
  <si>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</si>
  <si>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</si>
  <si>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</si>
  <si>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</si>
  <si>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</si>
  <si>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</si>
  <si>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</si>
  <si>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</si>
  <si>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</si>
  <si>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</si>
  <si>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</si>
  <si>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</si>
  <si>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</si>
  <si>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</si>
  <si>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</si>
  <si>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</si>
  <si>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</si>
  <si>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</si>
  <si>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</si>
  <si>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</si>
  <si>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</si>
  <si>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</si>
  <si>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</si>
  <si>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</si>
  <si>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</si>
  <si>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</si>
  <si>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</si>
  <si>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</si>
  <si>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</si>
  <si>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</si>
  <si>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</si>
  <si>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</si>
  <si>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</si>
  <si>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</si>
  <si>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</si>
  <si>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</si>
  <si>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</si>
  <si>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</si>
  <si>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</si>
  <si>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</si>
  <si>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</si>
  <si>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</si>
  <si>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</si>
  <si>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</si>
  <si>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</si>
  <si>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</si>
  <si>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</si>
  <si>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</si>
  <si>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</si>
  <si>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</si>
  <si>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</si>
  <si>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</si>
  <si>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</si>
  <si>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</si>
  <si>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</si>
  <si>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</si>
  <si>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</si>
  <si>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</si>
  <si>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</si>
  <si>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</si>
  <si>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</si>
  <si>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</si>
  <si>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</si>
  <si>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</si>
  <si>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</si>
  <si>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</si>
  <si>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</si>
  <si>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</si>
  <si>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</si>
  <si>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</si>
  <si>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</si>
  <si>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</si>
  <si>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</si>
  <si>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</si>
  <si>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</si>
  <si>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</si>
  <si>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</si>
  <si>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</si>
  <si>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</si>
  <si>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</si>
  <si>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</si>
  <si>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</si>
  <si>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</si>
  <si>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</si>
  <si>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</si>
  <si>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</si>
  <si>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</si>
  <si>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</si>
  <si>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</si>
  <si>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</si>
  <si>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</si>
  <si>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</si>
  <si>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</si>
  <si>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</si>
  <si>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</si>
  <si>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</si>
  <si>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</si>
  <si>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</si>
  <si>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</si>
  <si>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</si>
  <si>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</si>
  <si>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</si>
  <si>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</si>
  <si>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</si>
  <si>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</si>
  <si>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</si>
  <si>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</si>
  <si>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</si>
  <si>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</si>
  <si>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</si>
  <si>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</si>
  <si>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</si>
  <si>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</si>
  <si>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</si>
  <si>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</si>
  <si>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</si>
  <si>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</si>
  <si>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</si>
  <si>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</si>
  <si>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</si>
  <si>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</si>
  <si>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</si>
  <si>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</si>
  <si>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</si>
  <si>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</si>
  <si>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</si>
  <si>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</si>
  <si>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</si>
  <si>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</si>
  <si>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</si>
  <si>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</si>
  <si>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</si>
  <si>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</si>
  <si>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</si>
  <si>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</si>
  <si>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</si>
  <si>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</si>
  <si>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</si>
  <si>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</si>
  <si>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</si>
  <si>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</si>
  <si>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</si>
  <si>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</si>
  <si>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</si>
  <si>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</si>
  <si>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</si>
  <si>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</si>
  <si>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</si>
  <si>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</si>
  <si>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</si>
  <si>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</si>
  <si>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</si>
  <si>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</si>
  <si>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</si>
  <si>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</si>
  <si>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</si>
  <si>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</si>
  <si>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</si>
  <si>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</si>
  <si>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</si>
  <si>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</si>
  <si>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</si>
  <si>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</si>
  <si>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</si>
  <si>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</si>
  <si>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</si>
  <si>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</si>
  <si>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</si>
  <si>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</si>
  <si>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</si>
  <si>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</si>
  <si>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</si>
  <si>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</si>
  <si>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</si>
  <si>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</si>
  <si>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</si>
  <si>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</si>
  <si>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</si>
  <si>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</si>
  <si>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</si>
  <si>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</si>
  <si>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</si>
  <si>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</si>
  <si>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</si>
  <si>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</si>
  <si>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</si>
  <si>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</si>
  <si>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</si>
  <si>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</si>
  <si>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</si>
  <si>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</si>
  <si>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</si>
  <si>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</si>
  <si>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</si>
  <si>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</si>
  <si>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</si>
  <si>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</si>
  <si>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</si>
  <si>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</si>
  <si>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</si>
  <si>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</si>
  <si>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</si>
  <si>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</si>
  <si>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</si>
  <si>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</si>
  <si>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</si>
  <si>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</si>
  <si>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</si>
  <si>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</si>
  <si>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</si>
  <si>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</si>
  <si>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</si>
  <si>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</si>
  <si>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</si>
  <si>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</si>
  <si>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</si>
  <si>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</si>
  <si>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</si>
  <si>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</si>
  <si>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</si>
  <si>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</si>
  <si>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</si>
  <si>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</si>
  <si>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</si>
  <si>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</si>
  <si>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</si>
  <si>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</si>
  <si>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</si>
  <si>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</si>
  <si>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</si>
  <si>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</si>
  <si>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</si>
  <si>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</si>
  <si>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</si>
  <si>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</si>
  <si>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</si>
  <si>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</si>
  <si>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</si>
  <si>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</si>
  <si>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</si>
  <si>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</si>
  <si>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</si>
  <si>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</si>
  <si>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</si>
  <si>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</si>
  <si>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</si>
  <si>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</si>
  <si>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</si>
  <si>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</si>
  <si>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</si>
  <si>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</si>
  <si>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</si>
  <si>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</si>
  <si>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</si>
  <si>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</si>
  <si>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</si>
  <si>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</si>
  <si>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</si>
  <si>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</si>
  <si>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</si>
  <si>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</si>
  <si>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</si>
  <si>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</si>
  <si>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</si>
  <si>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</si>
  <si>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</si>
  <si>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</si>
  <si>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</si>
  <si>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</si>
  <si>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</si>
  <si>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</si>
  <si>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</si>
  <si>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</si>
  <si>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</si>
  <si>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</si>
  <si>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</si>
  <si>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</si>
  <si>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</si>
  <si>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</si>
  <si>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</si>
  <si>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</si>
  <si>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</si>
  <si>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</si>
  <si>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</si>
  <si>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</si>
  <si>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</si>
  <si>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</si>
  <si>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</si>
  <si>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</si>
  <si>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</si>
  <si>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</si>
  <si>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</si>
  <si>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</si>
  <si>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</si>
  <si>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</si>
  <si>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</si>
  <si>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</si>
  <si>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</si>
  <si>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</si>
  <si>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</si>
  <si>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</si>
  <si>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</si>
  <si>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</si>
  <si>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</si>
  <si>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</si>
  <si>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</si>
  <si>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</si>
  <si>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</si>
  <si>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</si>
  <si>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</si>
  <si>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</si>
  <si>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</si>
  <si>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</si>
  <si>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</si>
  <si>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</si>
  <si>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</si>
  <si>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</si>
  <si>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</si>
  <si>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</si>
  <si>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</si>
  <si>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</si>
  <si>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</si>
  <si>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</si>
  <si>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</si>
  <si>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</si>
  <si>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</si>
  <si>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</si>
  <si>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</si>
  <si>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</si>
  <si>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</si>
  <si>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</si>
  <si>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</si>
  <si>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</si>
  <si>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</si>
  <si>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</si>
  <si>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</si>
  <si>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</si>
  <si>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</si>
  <si>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</si>
  <si>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</si>
  <si>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</si>
  <si>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</si>
  <si>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</si>
  <si>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</si>
  <si>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</si>
  <si>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</si>
  <si>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</si>
  <si>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</si>
  <si>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</si>
  <si>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</si>
  <si>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</si>
  <si>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</si>
  <si>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</si>
  <si>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</si>
  <si>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</si>
  <si>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</si>
  <si>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</si>
  <si>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</si>
  <si>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</si>
  <si>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</si>
  <si>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</si>
  <si>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</si>
  <si>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</si>
  <si>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</si>
  <si>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</si>
  <si>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</si>
  <si>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</si>
  <si>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</si>
  <si>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</si>
  <si>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</si>
  <si>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</si>
  <si>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</si>
  <si>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</si>
  <si>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</si>
  <si>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</si>
  <si>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</si>
  <si>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</si>
  <si>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</si>
  <si>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</si>
  <si>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</si>
  <si>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</si>
  <si>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</si>
  <si>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</si>
  <si>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</si>
  <si>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</si>
  <si>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</si>
  <si>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</si>
  <si>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</si>
  <si>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</si>
  <si>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</si>
  <si>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</si>
  <si>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</si>
  <si>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</si>
  <si>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</si>
  <si>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</si>
  <si>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</si>
  <si>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</si>
  <si>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</si>
  <si>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</si>
  <si>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</si>
  <si>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</si>
  <si>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</si>
  <si>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</si>
  <si>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</si>
  <si>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</si>
  <si>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</si>
  <si>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</si>
  <si>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</si>
  <si>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</si>
  <si>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</si>
  <si>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</si>
  <si>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</si>
  <si>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</si>
  <si>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</si>
  <si>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</si>
  <si>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</si>
  <si>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</si>
  <si>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</si>
  <si>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</si>
  <si>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</si>
  <si>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</si>
  <si>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</si>
  <si>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</si>
  <si>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</si>
  <si>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</si>
  <si>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</si>
  <si>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</si>
  <si>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</si>
  <si>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</si>
  <si>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</si>
  <si>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</si>
  <si>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</si>
  <si>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</si>
  <si>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</si>
  <si>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</si>
  <si>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</si>
  <si>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</si>
  <si>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</si>
  <si>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</si>
  <si>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</si>
  <si>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</si>
  <si>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</si>
  <si>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</si>
  <si>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</si>
  <si>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</si>
  <si>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</si>
  <si>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</si>
  <si>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</si>
  <si>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</si>
  <si>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</si>
  <si>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</si>
  <si>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</si>
  <si>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</si>
  <si>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</si>
  <si>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</si>
  <si>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</si>
  <si>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</si>
  <si>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</si>
  <si>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</si>
  <si>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</si>
  <si>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</si>
  <si>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</si>
  <si>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</si>
  <si>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</si>
  <si>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</si>
  <si>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</si>
  <si>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</si>
  <si>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</si>
  <si>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</si>
  <si>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</si>
  <si>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</si>
  <si>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</si>
  <si>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</si>
  <si>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</si>
  <si>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</si>
  <si>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</si>
  <si>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</si>
  <si>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</si>
  <si>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</si>
  <si>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</si>
  <si>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</si>
  <si>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</si>
  <si>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</si>
  <si>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</si>
  <si>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</si>
  <si>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</si>
  <si>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</si>
  <si>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</si>
  <si>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</si>
  <si>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</si>
  <si>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</si>
  <si>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</si>
  <si>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</si>
  <si>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</si>
  <si>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</si>
  <si>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</si>
  <si>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</si>
  <si>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</si>
  <si>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</si>
  <si>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</si>
  <si>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</si>
  <si>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</si>
  <si>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</si>
  <si>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</si>
  <si>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</si>
  <si>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</si>
  <si>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</si>
  <si>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</si>
  <si>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</si>
  <si>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</si>
  <si>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</si>
  <si>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</si>
  <si>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</si>
  <si>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</si>
  <si>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</si>
  <si>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</si>
  <si>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</si>
  <si>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</si>
  <si>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</si>
  <si>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</si>
  <si>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</si>
  <si>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</si>
  <si>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</si>
  <si>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</si>
  <si>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</si>
  <si>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</si>
  <si>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</si>
  <si>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</si>
  <si>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</si>
  <si>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</si>
  <si>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</si>
  <si>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</si>
  <si>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</si>
  <si>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</si>
  <si>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</si>
  <si>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</si>
  <si>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</si>
  <si>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</si>
  <si>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</si>
  <si>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</si>
  <si>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</si>
  <si>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</si>
  <si>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</si>
  <si>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</si>
  <si>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</si>
  <si>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</si>
  <si>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</si>
  <si>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</si>
  <si>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</si>
  <si>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</si>
  <si>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</si>
  <si>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</si>
  <si>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</si>
  <si>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</si>
  <si>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</si>
  <si>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</si>
  <si>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</si>
  <si>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</si>
  <si>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</si>
  <si>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</si>
  <si>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</si>
  <si>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</si>
  <si>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</si>
  <si>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</si>
  <si>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</si>
  <si>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</si>
  <si>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</si>
  <si>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</si>
  <si>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</si>
  <si>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</si>
  <si>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</si>
  <si>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</si>
  <si>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</si>
  <si>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</si>
  <si>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</si>
  <si>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</si>
  <si>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</si>
  <si>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</si>
  <si>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</si>
  <si>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</si>
  <si>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</si>
  <si>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</si>
  <si>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</si>
  <si>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</si>
  <si>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</si>
  <si>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</si>
  <si>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</si>
  <si>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</si>
  <si>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</si>
  <si>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</si>
  <si>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</si>
  <si>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</si>
  <si>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</si>
  <si>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</si>
  <si>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</si>
  <si>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</si>
  <si>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</si>
  <si>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</si>
  <si>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</si>
  <si>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</si>
  <si>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</si>
  <si>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</si>
  <si>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</si>
  <si>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</si>
  <si>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</si>
  <si>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</si>
  <si>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</si>
  <si>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</si>
  <si>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</si>
  <si>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</si>
  <si>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</si>
  <si>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</si>
  <si>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</si>
  <si>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</si>
  <si>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</si>
  <si>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</si>
  <si>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</si>
  <si>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</si>
  <si>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</si>
  <si>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</si>
  <si>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</si>
  <si>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</si>
  <si>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</si>
  <si>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</si>
  <si>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</si>
  <si>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</si>
  <si>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</si>
  <si>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</si>
  <si>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</si>
  <si>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</si>
  <si>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</si>
  <si>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</si>
  <si>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</si>
  <si>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</si>
  <si>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</si>
  <si>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</si>
  <si>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</si>
  <si>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</si>
  <si>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</si>
  <si>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</si>
  <si>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</si>
  <si>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</si>
  <si>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</si>
  <si>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</si>
  <si>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</si>
  <si>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</si>
  <si>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</si>
  <si>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</si>
  <si>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</si>
  <si>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</si>
  <si>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</si>
  <si>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</si>
  <si>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</si>
  <si>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</si>
  <si>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</si>
  <si>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</si>
  <si>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</si>
  <si>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</si>
  <si>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</si>
  <si>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</si>
  <si>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</si>
  <si>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</si>
  <si>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</si>
  <si>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</si>
  <si>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</si>
  <si>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</si>
  <si>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</si>
  <si>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</si>
  <si>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</si>
  <si>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</si>
  <si>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</si>
  <si>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</si>
  <si>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</si>
  <si>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</si>
  <si>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</si>
  <si>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</si>
  <si>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</si>
  <si>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</si>
  <si>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</si>
  <si>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</si>
  <si>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</si>
  <si>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</si>
  <si>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</si>
  <si>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</si>
  <si>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</si>
  <si>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</si>
  <si>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</si>
  <si>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</si>
  <si>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</si>
  <si>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</si>
  <si>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</si>
  <si>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</si>
  <si>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</si>
  <si>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</si>
  <si>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</si>
  <si>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</si>
  <si>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</si>
  <si>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</si>
  <si>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</si>
  <si>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</si>
  <si>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</si>
  <si>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</si>
  <si>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</si>
  <si>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</si>
  <si>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</si>
  <si>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</si>
  <si>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</si>
  <si>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</si>
  <si>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</si>
  <si>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</si>
  <si>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</si>
  <si>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</si>
  <si>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</si>
  <si>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</si>
  <si>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</si>
  <si>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</si>
  <si>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</si>
  <si>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</si>
  <si>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</si>
  <si>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</si>
  <si>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</si>
  <si>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</si>
  <si>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</si>
  <si>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</si>
  <si>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</si>
  <si>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</si>
  <si>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</si>
  <si>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</si>
  <si>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</si>
  <si>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</si>
  <si>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</si>
  <si>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</si>
  <si>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</si>
  <si>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</si>
  <si>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</si>
  <si>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</si>
  <si>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</si>
  <si>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</si>
  <si>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</si>
  <si>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</si>
  <si>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</si>
  <si>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</si>
  <si>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</si>
  <si>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</si>
  <si>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</si>
  <si>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</si>
  <si>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</si>
  <si>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</si>
  <si>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</si>
  <si>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</si>
  <si>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</si>
  <si>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</si>
  <si>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</si>
  <si>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</si>
  <si>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</si>
  <si>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</si>
  <si>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</si>
  <si>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</si>
  <si>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</si>
  <si>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</si>
  <si>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</si>
  <si>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</si>
  <si>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</si>
  <si>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</si>
  <si>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</si>
  <si>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</si>
  <si>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</si>
  <si>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</si>
  <si>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</si>
  <si>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</si>
  <si>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</si>
  <si>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</si>
  <si>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</si>
  <si>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</si>
  <si>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</si>
  <si>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</si>
  <si>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</si>
  <si>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</si>
  <si>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</si>
  <si>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</si>
  <si>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</si>
  <si>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</si>
  <si>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</si>
  <si>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</si>
  <si>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</si>
  <si>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</si>
  <si>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</si>
  <si>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</si>
  <si>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</si>
  <si>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</si>
  <si>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</si>
  <si>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</si>
  <si>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</si>
  <si>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</si>
  <si>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</si>
  <si>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</si>
  <si>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</si>
  <si>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</si>
  <si>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</si>
  <si>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</si>
  <si>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</si>
  <si>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</si>
  <si>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</si>
  <si>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</si>
  <si>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</si>
  <si>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</si>
  <si>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</si>
  <si>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</si>
  <si>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</si>
  <si>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</si>
  <si>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</si>
  <si>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</si>
  <si>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</si>
  <si>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</si>
  <si>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</si>
  <si>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</si>
  <si>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</si>
  <si>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</si>
  <si>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</si>
  <si>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</si>
  <si>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</si>
  <si>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</si>
  <si>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</si>
  <si>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</si>
  <si>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</si>
  <si>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</si>
  <si>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</si>
  <si>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</si>
  <si>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</si>
  <si>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</si>
  <si>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</si>
  <si>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</si>
  <si>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</si>
  <si>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</si>
  <si>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</si>
  <si>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</si>
  <si>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</si>
  <si>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</si>
  <si>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</si>
  <si>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</si>
  <si>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</si>
  <si>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</si>
  <si>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</si>
  <si>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</si>
  <si>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</si>
  <si>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</si>
  <si>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</si>
  <si>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</si>
  <si>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</si>
  <si>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</si>
  <si>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</si>
  <si>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</si>
  <si>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</si>
  <si>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</si>
  <si>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</si>
  <si>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</si>
  <si>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</si>
  <si>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</si>
  <si>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</si>
  <si>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</si>
  <si>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</si>
  <si>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</si>
  <si>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</si>
  <si>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</si>
  <si>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</si>
  <si>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</si>
  <si>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</si>
  <si>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</si>
  <si>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</si>
  <si>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</si>
  <si>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</si>
  <si>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</si>
  <si>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</si>
  <si>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</si>
  <si>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</si>
  <si>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</si>
  <si>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</si>
  <si>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</si>
  <si>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</si>
  <si>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</si>
  <si>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</si>
  <si>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</si>
  <si>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</si>
  <si>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</si>
  <si>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</si>
  <si>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</si>
  <si>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</si>
  <si>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</si>
  <si>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</si>
  <si>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</si>
  <si>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</si>
  <si>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</si>
  <si>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</si>
  <si>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</si>
  <si>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</si>
  <si>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</si>
  <si>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</si>
  <si>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</si>
  <si>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</si>
  <si>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</si>
  <si>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</si>
  <si>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</si>
  <si>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</si>
  <si>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</si>
  <si>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</si>
  <si>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</si>
  <si>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</si>
  <si>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</si>
  <si>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</si>
  <si>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</si>
  <si>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</si>
  <si>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</si>
  <si>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</si>
  <si>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</si>
  <si>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</si>
  <si>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</si>
  <si>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</si>
  <si>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</si>
  <si>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</si>
  <si>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</si>
  <si>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</si>
  <si>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</si>
  <si>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</si>
  <si>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</si>
  <si>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</si>
  <si>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</si>
  <si>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</si>
  <si>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</si>
  <si>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</si>
  <si>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</si>
  <si>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</si>
  <si>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</si>
  <si>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</si>
  <si>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</si>
  <si>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</si>
  <si>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</si>
  <si>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</si>
  <si>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</si>
  <si>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</si>
  <si>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</si>
  <si>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</si>
  <si>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</si>
  <si>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</si>
  <si>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</si>
  <si>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</si>
  <si>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</si>
  <si>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</si>
  <si>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</si>
  <si>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</si>
  <si>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</si>
  <si>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</si>
  <si>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</si>
  <si>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</si>
  <si>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</si>
  <si>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</si>
  <si>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</si>
  <si>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</si>
  <si>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</si>
  <si>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</si>
  <si>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</si>
  <si>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</si>
  <si>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</si>
  <si>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</si>
  <si>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</si>
  <si>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</si>
  <si>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</si>
  <si>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</si>
  <si>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</si>
  <si>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</si>
  <si>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</si>
  <si>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</si>
  <si>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</si>
  <si>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</si>
  <si>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</si>
  <si>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</si>
  <si>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</si>
  <si>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</si>
  <si>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</si>
  <si>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</si>
  <si>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</si>
  <si>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</si>
  <si>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</si>
  <si>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</si>
  <si>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</si>
  <si>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</si>
  <si>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</si>
  <si>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</si>
  <si>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</si>
  <si>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</si>
  <si>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</si>
  <si>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</si>
  <si>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</si>
  <si>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</si>
  <si>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</si>
  <si>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</si>
  <si>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</si>
  <si>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</si>
  <si>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</si>
  <si>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</si>
  <si>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</si>
  <si>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</si>
  <si>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</si>
  <si>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</si>
  <si>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</si>
  <si>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</si>
  <si>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</si>
  <si>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</si>
  <si>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</si>
  <si>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</si>
  <si>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</si>
  <si>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</si>
  <si>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</si>
  <si>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</si>
  <si>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</si>
  <si>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</si>
  <si>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</si>
  <si>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</si>
  <si>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</si>
  <si>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</si>
  <si>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</si>
  <si>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</si>
  <si>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</si>
  <si>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</si>
  <si>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</si>
  <si>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</si>
  <si>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</si>
  <si>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</si>
  <si>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</si>
  <si>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</si>
  <si>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</si>
  <si>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</si>
  <si>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</si>
  <si>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</si>
  <si>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</si>
  <si>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</si>
  <si>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</si>
  <si>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</si>
  <si>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</si>
  <si>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</si>
  <si>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</si>
  <si>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</si>
  <si>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</si>
  <si>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</si>
  <si>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</si>
  <si>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</si>
  <si>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</si>
  <si>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</si>
  <si>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</si>
  <si>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</si>
  <si>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</si>
  <si>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</si>
  <si>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</si>
  <si>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</si>
  <si>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</si>
  <si>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</si>
  <si>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</si>
  <si>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</si>
  <si>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</si>
  <si>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</si>
  <si>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</si>
  <si>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</si>
  <si>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</si>
  <si>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</si>
  <si>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</si>
  <si>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</si>
  <si>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</si>
  <si>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</si>
  <si>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</si>
  <si>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</si>
  <si>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</si>
  <si>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</si>
  <si>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</si>
  <si>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</si>
  <si>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</si>
  <si>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</si>
  <si>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</si>
  <si>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</si>
  <si>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</si>
  <si>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</si>
  <si>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</si>
  <si>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</si>
  <si>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</si>
  <si>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</si>
  <si>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</si>
  <si>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</si>
  <si>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</si>
  <si>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</si>
  <si>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</si>
  <si>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</si>
  <si>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</si>
  <si>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</si>
  <si>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</si>
  <si>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</si>
  <si>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</si>
  <si>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</si>
  <si>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</si>
  <si>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</si>
  <si>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</si>
  <si>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</si>
  <si>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</si>
  <si>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</si>
  <si>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</si>
  <si>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</si>
  <si>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</si>
  <si>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</si>
  <si>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</si>
  <si>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</si>
  <si>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</si>
  <si>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</si>
  <si>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</si>
  <si>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</si>
  <si>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</si>
  <si>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</si>
  <si>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</si>
  <si>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</si>
  <si>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</si>
  <si>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</si>
  <si>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</si>
  <si>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</si>
  <si>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</si>
  <si>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</si>
  <si>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</si>
  <si>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</si>
  <si>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</si>
  <si>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</si>
  <si>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</si>
  <si>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</si>
  <si>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</si>
  <si>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</si>
  <si>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</si>
  <si>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</si>
  <si>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</si>
  <si>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</si>
  <si>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</si>
  <si>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</si>
  <si>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</si>
  <si>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</si>
  <si>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</si>
  <si>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</si>
  <si>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</si>
  <si>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</si>
  <si>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</si>
  <si>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</si>
  <si>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</si>
  <si>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</si>
  <si>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</si>
  <si>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</si>
  <si>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</si>
  <si>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</si>
  <si>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</si>
  <si>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</si>
  <si>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</si>
  <si>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</si>
  <si>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</si>
  <si>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</si>
  <si>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</si>
  <si>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</si>
  <si>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</si>
  <si>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</si>
  <si>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</si>
  <si>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</si>
  <si>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</si>
  <si>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</si>
  <si>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</si>
  <si>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</si>
  <si>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</si>
  <si>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</si>
  <si>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</si>
  <si>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</si>
  <si>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</si>
  <si>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</si>
  <si>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</si>
  <si>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</si>
  <si>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</si>
  <si>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</si>
  <si>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</si>
  <si>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</si>
  <si>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</si>
  <si>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</si>
  <si>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</si>
  <si>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</si>
  <si>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</si>
  <si>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</si>
  <si>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</si>
  <si>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</si>
  <si>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</si>
  <si>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</si>
  <si>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</si>
  <si>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</si>
  <si>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</si>
  <si>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</si>
  <si>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</si>
  <si>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</si>
  <si>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</si>
  <si>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</si>
  <si>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</si>
  <si>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</si>
  <si>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</si>
  <si>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</si>
  <si>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</si>
  <si>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</si>
  <si>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</si>
  <si>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</si>
  <si>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</si>
  <si>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</si>
  <si>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</si>
  <si>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</si>
  <si>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</si>
  <si>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</si>
  <si>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</si>
  <si>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</si>
  <si>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</si>
  <si>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</si>
  <si>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</si>
  <si>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</si>
  <si>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</si>
  <si>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</si>
  <si>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</si>
  <si>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</si>
  <si>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</si>
  <si>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</si>
  <si>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</si>
  <si>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</si>
  <si>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</si>
  <si>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</si>
  <si>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</si>
  <si>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</si>
  <si>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</si>
  <si>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</si>
  <si>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</si>
  <si>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</si>
  <si>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</si>
  <si>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</si>
  <si>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</si>
  <si>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</si>
  <si>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</si>
  <si>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</si>
  <si>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</si>
  <si>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</si>
  <si>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</si>
  <si>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</si>
  <si>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</si>
  <si>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</si>
  <si>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</si>
  <si>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</si>
  <si>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</si>
  <si>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</si>
  <si>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</si>
  <si>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</si>
  <si>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</si>
  <si>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</si>
  <si>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</si>
  <si>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</si>
  <si>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</si>
  <si>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</si>
  <si>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</si>
  <si>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</si>
  <si>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</si>
  <si>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</si>
  <si>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</si>
  <si>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</si>
  <si>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</si>
  <si>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</si>
  <si>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</si>
  <si>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</si>
  <si>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</si>
  <si>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</si>
  <si>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</si>
  <si>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</si>
  <si>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</si>
  <si>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</si>
  <si>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</si>
  <si>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</si>
  <si>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</si>
  <si>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</si>
  <si>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</si>
  <si>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</si>
  <si>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</si>
  <si>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</si>
  <si>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</si>
  <si>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</si>
  <si>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</si>
  <si>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</si>
  <si>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</si>
  <si>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</si>
  <si>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</si>
  <si>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</si>
  <si>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</si>
  <si>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</si>
  <si>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</si>
  <si>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</si>
  <si>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</si>
  <si>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</si>
  <si>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</si>
  <si>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</si>
  <si>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</si>
  <si>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</si>
  <si>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</si>
  <si>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</si>
  <si>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</si>
  <si>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</si>
  <si>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</si>
  <si>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</si>
  <si>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</si>
  <si>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</si>
  <si>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</si>
  <si>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</si>
  <si>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</si>
  <si>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</si>
  <si>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</si>
  <si>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</si>
  <si>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</si>
  <si>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</si>
  <si>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</si>
  <si>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</si>
  <si>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</si>
  <si>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</si>
  <si>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</si>
  <si>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</si>
  <si>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</si>
  <si>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</si>
  <si>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</si>
  <si>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</si>
  <si>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</si>
  <si>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</si>
  <si>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</si>
  <si>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</si>
  <si>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</si>
  <si>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</si>
  <si>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</si>
  <si>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</si>
  <si>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</si>
  <si>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</si>
  <si>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</si>
  <si>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</si>
  <si>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</si>
  <si>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</si>
  <si>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</si>
  <si>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</si>
  <si>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</si>
  <si>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</si>
  <si>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</si>
  <si>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</si>
  <si>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</si>
  <si>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</si>
  <si>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</si>
  <si>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</si>
  <si>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</si>
  <si>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</si>
  <si>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</si>
  <si>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</si>
  <si>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</si>
  <si>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</si>
  <si>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</si>
  <si>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</si>
  <si>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</si>
  <si>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</si>
  <si>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</si>
  <si>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</si>
  <si>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</si>
  <si>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</si>
  <si>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</si>
  <si>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</si>
  <si>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</si>
  <si>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</si>
  <si>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</si>
  <si>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</si>
  <si>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</si>
  <si>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</si>
  <si>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</si>
  <si>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</si>
  <si>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</si>
  <si>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</si>
  <si>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</si>
  <si>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</si>
  <si>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</si>
  <si>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</si>
  <si>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</si>
  <si>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</si>
  <si>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</si>
  <si>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</si>
  <si>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</si>
  <si>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</si>
  <si>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</si>
  <si>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</si>
  <si>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</si>
  <si>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</si>
  <si>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</si>
  <si>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</si>
  <si>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</si>
  <si>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</si>
  <si>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</si>
  <si>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</si>
  <si>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</si>
  <si>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</si>
  <si>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</si>
  <si>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</si>
  <si>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</si>
  <si>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</si>
  <si>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</si>
  <si>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</si>
  <si>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</si>
  <si>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</si>
  <si>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</si>
  <si>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</si>
  <si>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</si>
  <si>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</si>
  <si>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</si>
  <si>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</si>
  <si>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</si>
  <si>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</si>
  <si>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</si>
  <si>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</si>
  <si>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</si>
  <si>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</si>
  <si>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</si>
  <si>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</si>
  <si>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</si>
  <si>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</si>
  <si>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</si>
  <si>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</si>
  <si>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</si>
  <si>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</si>
  <si>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</si>
  <si>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</si>
  <si>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</si>
  <si>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</si>
  <si>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</si>
  <si>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</si>
  <si>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</si>
  <si>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</si>
  <si>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</si>
  <si>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</si>
  <si>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</si>
  <si>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</si>
  <si>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</si>
  <si>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</si>
  <si>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</si>
  <si>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</si>
  <si>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</si>
  <si>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</si>
  <si>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</si>
  <si>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</si>
  <si>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</si>
  <si>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</si>
  <si>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</si>
  <si>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</si>
  <si>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</si>
  <si>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</si>
  <si>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</si>
  <si>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</si>
  <si>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</si>
  <si>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</si>
  <si>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</si>
  <si>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</si>
  <si>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</si>
  <si>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</si>
  <si>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</si>
  <si>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</si>
  <si>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</si>
  <si>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</si>
  <si>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</si>
  <si>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</si>
  <si>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</si>
  <si>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</si>
  <si>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</si>
  <si>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</si>
  <si>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</si>
  <si>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</si>
  <si>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</si>
  <si>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</si>
  <si>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</si>
  <si>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</si>
  <si>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</si>
  <si>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</si>
  <si>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</si>
  <si>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</si>
  <si>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</si>
  <si>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</si>
  <si>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</si>
  <si>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</si>
  <si>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</si>
  <si>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</si>
  <si>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</si>
  <si>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</si>
  <si>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</si>
  <si>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</si>
  <si>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</si>
  <si>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</si>
  <si>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</si>
  <si>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</si>
  <si>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</si>
  <si>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</si>
  <si>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</si>
  <si>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</si>
  <si>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</si>
  <si>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</si>
  <si>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</si>
  <si>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</si>
  <si>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</si>
  <si>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</si>
  <si>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</si>
  <si>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</si>
  <si>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</si>
  <si>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</si>
  <si>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</si>
  <si>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</si>
  <si>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</si>
  <si>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</si>
  <si>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</si>
  <si>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</si>
  <si>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</si>
  <si>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</si>
  <si>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</si>
  <si>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</si>
  <si>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</si>
  <si>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</si>
  <si>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</si>
  <si>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</si>
  <si>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</si>
  <si>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</si>
  <si>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</si>
  <si>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</si>
  <si>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</si>
  <si>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</si>
  <si>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</si>
  <si>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</si>
  <si>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</si>
  <si>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</si>
  <si>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</si>
  <si>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</si>
  <si>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</si>
  <si>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</si>
  <si>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</si>
  <si>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</si>
  <si>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</si>
  <si>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</si>
  <si>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</si>
  <si>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</si>
  <si>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</si>
  <si>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</si>
  <si>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</si>
  <si>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</si>
  <si>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</si>
  <si>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</si>
  <si>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</si>
  <si>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</si>
  <si>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</si>
  <si>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</si>
  <si>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</si>
  <si>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</si>
  <si>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</si>
  <si>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</si>
  <si>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</si>
  <si>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</si>
  <si>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</si>
  <si>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</si>
  <si>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</si>
  <si>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</si>
  <si>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</si>
  <si>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</si>
  <si>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</si>
  <si>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</si>
  <si>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</si>
  <si>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</si>
  <si>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</si>
  <si>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</si>
  <si>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</si>
  <si>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</si>
  <si>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</si>
  <si>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</si>
  <si>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</si>
  <si>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</si>
  <si>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</si>
  <si>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</si>
  <si>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</si>
  <si>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</si>
  <si>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</si>
  <si>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</si>
  <si>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</si>
  <si>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</si>
  <si>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</si>
  <si>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</si>
  <si>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</si>
  <si>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</si>
  <si>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</si>
  <si>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</si>
  <si>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</si>
  <si>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</si>
  <si>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</si>
  <si>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</si>
  <si>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</si>
  <si>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</si>
  <si>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</si>
  <si>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</si>
  <si>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</si>
  <si>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</si>
  <si>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</si>
  <si>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</si>
  <si>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</si>
  <si>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</si>
  <si>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</si>
  <si>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</si>
  <si>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</si>
  <si>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</si>
  <si>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</si>
  <si>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</si>
  <si>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</si>
  <si>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</si>
  <si>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</si>
  <si>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</si>
  <si>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</si>
  <si>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</si>
  <si>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</si>
  <si>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</si>
  <si>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</si>
  <si>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</si>
  <si>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</si>
  <si>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</si>
  <si>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</si>
  <si>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</si>
  <si>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</si>
  <si>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</si>
  <si>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</si>
  <si>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</si>
  <si>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</si>
  <si>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</si>
  <si>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</si>
  <si>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</si>
  <si>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</si>
  <si>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</si>
  <si>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</si>
  <si>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</si>
  <si>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</si>
  <si>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</si>
  <si>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</si>
  <si>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</si>
  <si>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</si>
  <si>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</si>
  <si>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</si>
  <si>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</si>
  <si>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</si>
  <si>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</si>
  <si>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</si>
  <si>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</si>
  <si>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</si>
  <si>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</si>
  <si>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</si>
  <si>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</si>
  <si>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</si>
  <si>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</si>
  <si>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</si>
  <si>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</si>
  <si>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</si>
  <si>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</si>
  <si>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</si>
  <si>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</si>
  <si>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</si>
  <si>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</si>
  <si>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</si>
  <si>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</si>
  <si>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</si>
  <si>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</si>
  <si>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</si>
  <si>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</si>
  <si>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</si>
  <si>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</si>
  <si>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</si>
  <si>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</si>
  <si>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</si>
  <si>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</si>
  <si>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</si>
  <si>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</si>
  <si>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</si>
  <si>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</si>
  <si>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</si>
  <si>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</si>
  <si>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</si>
  <si>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</si>
  <si>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</si>
  <si>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</si>
  <si>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</si>
  <si>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</si>
  <si>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</si>
  <si>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</si>
  <si>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</si>
  <si>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</si>
  <si>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</si>
  <si>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</si>
  <si>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</si>
  <si>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</si>
  <si>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</si>
  <si>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</si>
  <si>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</si>
  <si>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</si>
  <si>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</si>
  <si>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</si>
  <si>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</si>
  <si>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</si>
  <si>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</si>
  <si>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</si>
  <si>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</si>
  <si>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</si>
  <si>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</si>
  <si>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</si>
  <si>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</si>
  <si>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</si>
  <si>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</si>
  <si>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</si>
  <si>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</si>
  <si>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</si>
  <si>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</si>
  <si>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</si>
  <si>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</si>
  <si>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</si>
  <si>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</si>
  <si>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</si>
  <si>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</si>
  <si>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</si>
  <si>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</si>
  <si>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</si>
  <si>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</si>
  <si>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</si>
  <si>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</si>
  <si>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</si>
  <si>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</si>
  <si>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</si>
  <si>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</si>
  <si>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</si>
  <si>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</si>
  <si>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</si>
  <si>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</si>
  <si>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</si>
  <si>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</si>
  <si>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</si>
  <si>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</si>
  <si>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</si>
  <si>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</si>
  <si>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</si>
  <si>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</si>
  <si>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</si>
  <si>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</si>
  <si>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</si>
  <si>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</si>
  <si>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</si>
  <si>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</si>
  <si>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</si>
  <si>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</si>
  <si>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</si>
  <si>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</si>
  <si>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</si>
  <si>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</si>
  <si>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</si>
  <si>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</si>
  <si>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</si>
  <si>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</si>
  <si>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</si>
  <si>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</si>
  <si>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</si>
  <si>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</si>
  <si>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</si>
  <si>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</si>
  <si>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</si>
  <si>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</si>
  <si>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</si>
  <si>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</si>
  <si>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</si>
  <si>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</si>
  <si>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</si>
  <si>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</si>
  <si>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</si>
  <si>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</si>
  <si>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</si>
  <si>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</si>
  <si>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</si>
  <si>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</si>
  <si>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</si>
  <si>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</si>
  <si>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</si>
  <si>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</si>
  <si>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</si>
  <si>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</si>
  <si>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</si>
  <si>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</si>
  <si>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</si>
  <si>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</si>
  <si>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</si>
  <si>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</si>
  <si>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</si>
  <si>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</si>
  <si>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</si>
  <si>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</si>
  <si>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</si>
  <si>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</si>
  <si>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</si>
  <si>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</si>
  <si>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</si>
  <si>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</si>
  <si>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</si>
  <si>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</si>
  <si>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</si>
  <si>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</si>
  <si>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</si>
  <si>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</si>
  <si>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</si>
  <si>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</si>
  <si>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</si>
  <si>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</si>
  <si>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</si>
  <si>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</si>
  <si>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</si>
  <si>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</si>
  <si>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</si>
  <si>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</si>
  <si>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</si>
  <si>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</si>
  <si>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</si>
  <si>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</si>
  <si>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</si>
  <si>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</si>
  <si>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</si>
  <si>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</si>
  <si>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</si>
  <si>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</si>
  <si>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</si>
  <si>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</si>
  <si>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</si>
  <si>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</si>
  <si>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</si>
  <si>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</si>
  <si>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</si>
  <si>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</si>
  <si>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</si>
  <si>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</si>
  <si>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</si>
  <si>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</si>
  <si>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</si>
  <si>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</si>
  <si>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</si>
  <si>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</si>
  <si>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</si>
  <si>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</si>
  <si>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</si>
  <si>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</si>
  <si>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</si>
  <si>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</si>
  <si>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</si>
  <si>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</si>
  <si>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</si>
  <si>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</si>
  <si>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</si>
  <si>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</si>
  <si>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</si>
  <si>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</si>
  <si>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</si>
  <si>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</si>
  <si>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</si>
  <si>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</si>
  <si>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</si>
  <si>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</si>
  <si>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</si>
  <si>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</si>
  <si>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</si>
  <si>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</si>
  <si>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</si>
  <si>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</si>
  <si>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</si>
  <si>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</si>
  <si>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</si>
  <si>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</si>
  <si>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</si>
  <si>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</si>
  <si>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</si>
  <si>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</si>
  <si>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</si>
  <si>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</si>
  <si>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</si>
  <si>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</si>
  <si>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</si>
  <si>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</si>
  <si>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</si>
  <si>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</si>
  <si>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</si>
  <si>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</si>
  <si>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</si>
  <si>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</si>
  <si>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</si>
  <si>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</si>
  <si>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</si>
  <si>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</si>
  <si>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</si>
  <si>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</si>
  <si>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</si>
  <si>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</si>
  <si>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</si>
  <si>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</si>
  <si>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</si>
  <si>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</si>
  <si>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</si>
  <si>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</si>
  <si>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</si>
  <si>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</si>
  <si>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</si>
  <si>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</si>
  <si>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</si>
  <si>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</si>
  <si>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</si>
  <si>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</si>
  <si>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</si>
  <si>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</si>
  <si>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</si>
  <si>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</si>
  <si>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</si>
  <si>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</si>
  <si>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</si>
  <si>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</si>
  <si>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</si>
  <si>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</si>
  <si>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</si>
  <si>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</si>
  <si>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</si>
  <si>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</si>
  <si>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</si>
  <si>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</si>
  <si>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</si>
  <si>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</si>
  <si>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</si>
  <si>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</si>
  <si>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</si>
  <si>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</si>
  <si>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</si>
  <si>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</si>
  <si>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</si>
  <si>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</si>
  <si>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</si>
  <si>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</si>
  <si>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</si>
  <si>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</si>
  <si>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</si>
  <si>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</si>
  <si>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</si>
  <si>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</si>
  <si>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</si>
  <si>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</si>
  <si>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</si>
  <si>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</si>
  <si>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</si>
  <si>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</si>
  <si>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</si>
  <si>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</si>
  <si>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</si>
  <si>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</si>
  <si>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</si>
  <si>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</si>
  <si>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</si>
  <si>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</si>
  <si>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</si>
  <si>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</si>
  <si>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</si>
  <si>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</si>
  <si>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</si>
  <si>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</si>
  <si>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</si>
  <si>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</si>
  <si>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</si>
  <si>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</si>
  <si>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</si>
  <si>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</si>
  <si>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</si>
  <si>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</si>
  <si>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</si>
  <si>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</si>
  <si>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</si>
  <si>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</si>
  <si>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</si>
  <si>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</si>
  <si>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</si>
  <si>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</si>
  <si>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</si>
  <si>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</si>
  <si>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</si>
  <si>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</si>
  <si>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</si>
  <si>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</si>
  <si>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</si>
  <si>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</si>
  <si>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</si>
  <si>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</si>
  <si>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</si>
  <si>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</si>
  <si>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</si>
  <si>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</si>
  <si>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</si>
  <si>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</si>
  <si>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</si>
  <si>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</si>
  <si>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</si>
  <si>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</si>
  <si>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</si>
  <si>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</si>
  <si>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</si>
  <si>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</si>
  <si>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</si>
  <si>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</si>
  <si>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</si>
  <si>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</si>
  <si>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</si>
  <si>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</si>
  <si>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</si>
  <si>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</si>
  <si>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</si>
  <si>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</si>
  <si>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</si>
  <si>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</si>
  <si>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</si>
  <si>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</si>
  <si>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</si>
  <si>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</si>
  <si>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</si>
  <si>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</si>
  <si>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</si>
  <si>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</si>
  <si>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</si>
  <si>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</si>
  <si>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</si>
  <si>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</si>
  <si>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</si>
  <si>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</si>
  <si>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</si>
  <si>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</si>
  <si>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</si>
  <si>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</si>
  <si>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</si>
  <si>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</si>
  <si>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</si>
  <si>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</si>
  <si>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</si>
  <si>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</si>
  <si>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</si>
  <si>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</si>
  <si>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</si>
  <si>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</si>
  <si>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</si>
  <si>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</si>
  <si>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</si>
  <si>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</si>
  <si>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</si>
  <si>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</si>
  <si>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</si>
  <si>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</si>
  <si>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</si>
  <si>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</si>
  <si>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</si>
  <si>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</si>
  <si>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</si>
  <si>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</si>
  <si>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</si>
  <si>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</si>
  <si>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</si>
  <si>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</si>
  <si>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</si>
  <si>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</si>
  <si>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</si>
  <si>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</si>
  <si>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</si>
  <si>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</si>
  <si>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</si>
  <si>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</si>
  <si>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</si>
  <si>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</si>
  <si>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</si>
  <si>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</si>
  <si>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</si>
  <si>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</si>
  <si>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</si>
  <si>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</si>
  <si>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</si>
  <si>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</si>
  <si>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</si>
  <si>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</si>
  <si>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</si>
  <si>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</si>
  <si>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</si>
  <si>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</si>
  <si>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</si>
  <si>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</si>
  <si>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</si>
  <si>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</si>
  <si>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</si>
  <si>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</si>
  <si>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</si>
  <si>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</si>
  <si>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</si>
  <si>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</si>
  <si>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</si>
  <si>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</si>
  <si>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</si>
  <si>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</si>
  <si>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</si>
  <si>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</si>
  <si>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</si>
  <si>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</si>
  <si>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</si>
  <si>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</si>
  <si>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</si>
  <si>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</si>
  <si>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</si>
  <si>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</si>
  <si>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</si>
  <si>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</si>
  <si>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</si>
  <si>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</si>
  <si>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</si>
  <si>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</si>
  <si>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</si>
  <si>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</si>
  <si>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</si>
  <si>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</si>
  <si>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</si>
  <si>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</si>
  <si>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</si>
  <si>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</si>
  <si>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</si>
  <si>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</si>
  <si>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</si>
  <si>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</si>
  <si>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</si>
  <si>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</si>
  <si>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</si>
  <si>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</si>
  <si>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</si>
  <si>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</si>
  <si>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</si>
  <si>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</si>
  <si>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</si>
  <si>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</si>
  <si>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</si>
  <si>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</si>
  <si>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</si>
  <si>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</si>
  <si>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</si>
  <si>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</si>
  <si>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</si>
  <si>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</si>
  <si>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</si>
  <si>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</si>
  <si>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</si>
  <si>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</si>
  <si>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</si>
  <si>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</si>
  <si>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</si>
  <si>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</si>
  <si>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</si>
  <si>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</si>
  <si>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</si>
  <si>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</si>
  <si>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</si>
  <si>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</si>
  <si>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</si>
  <si>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</si>
  <si>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</si>
  <si>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</si>
  <si>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</si>
  <si>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</si>
  <si>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</si>
  <si>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</si>
  <si>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</si>
  <si>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</si>
  <si>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</si>
  <si>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</si>
  <si>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</si>
  <si>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</si>
  <si>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</si>
  <si>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</si>
  <si>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</si>
  <si>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</si>
  <si>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</si>
  <si>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</si>
  <si>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</si>
  <si>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</si>
  <si>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</si>
  <si>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</si>
  <si>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</si>
  <si>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</si>
  <si>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</si>
  <si>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</si>
  <si>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</si>
  <si>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</si>
  <si>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</si>
  <si>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</si>
  <si>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</si>
  <si>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</si>
  <si>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</si>
  <si>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</si>
  <si>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</si>
  <si>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</si>
  <si>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</si>
  <si>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</si>
  <si>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</si>
  <si>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</si>
  <si>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</si>
  <si>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</si>
  <si>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</si>
  <si>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</si>
  <si>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</si>
  <si>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</si>
  <si>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</si>
  <si>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</si>
  <si>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</si>
  <si>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</si>
  <si>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</si>
  <si>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</si>
  <si>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</si>
  <si>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</si>
  <si>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</si>
  <si>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</si>
  <si>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</si>
  <si>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</si>
  <si>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</si>
  <si>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</si>
  <si>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</si>
  <si>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</si>
  <si>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</si>
  <si>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</si>
  <si>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</si>
  <si>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</si>
  <si>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</si>
  <si>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</si>
  <si>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</si>
  <si>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</si>
  <si>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</si>
  <si>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</si>
  <si>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</si>
  <si>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</si>
  <si>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</si>
  <si>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</si>
  <si>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</si>
  <si>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</si>
  <si>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</si>
  <si>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</si>
  <si>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</si>
  <si>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</si>
  <si>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</si>
  <si>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</si>
  <si>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</si>
  <si>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</si>
  <si>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</si>
  <si>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</si>
  <si>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</si>
  <si>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</si>
  <si>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</si>
  <si>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</si>
  <si>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</si>
  <si>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</si>
  <si>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</si>
  <si>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</si>
  <si>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</si>
  <si>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</si>
  <si>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</si>
  <si>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</si>
  <si>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</si>
  <si>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</si>
  <si>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</si>
  <si>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</si>
  <si>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</si>
  <si>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</si>
  <si>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</si>
  <si>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</si>
  <si>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</si>
  <si>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</si>
  <si>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</si>
  <si>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</si>
  <si>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</si>
  <si>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</si>
  <si>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</si>
  <si>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</si>
  <si>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</si>
  <si>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</si>
  <si>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</si>
  <si>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</si>
  <si>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</si>
  <si>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</si>
  <si>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</si>
  <si>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</si>
  <si>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</si>
  <si>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</si>
  <si>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</si>
  <si>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</si>
  <si>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</si>
  <si>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</si>
  <si>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</si>
  <si>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</si>
  <si>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</si>
  <si>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</si>
  <si>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</si>
  <si>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</si>
  <si>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</si>
  <si>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</si>
  <si>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</si>
  <si>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</si>
  <si>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</si>
  <si>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</si>
  <si>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</si>
  <si>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</si>
  <si>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</si>
  <si>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</si>
  <si>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</si>
  <si>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</si>
  <si>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</si>
  <si>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</si>
  <si>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</si>
  <si>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</si>
  <si>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</si>
  <si>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</si>
  <si>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</si>
  <si>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</si>
  <si>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</si>
  <si>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</si>
  <si>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</si>
  <si>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</si>
  <si>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</si>
  <si>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</si>
  <si>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</si>
  <si>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</si>
  <si>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</si>
  <si>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</si>
  <si>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</si>
  <si>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</si>
  <si>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</si>
  <si>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</si>
  <si>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</si>
  <si>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</si>
  <si>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</si>
  <si>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</si>
  <si>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</si>
  <si>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</si>
  <si>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</si>
  <si>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</si>
  <si>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</si>
  <si>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</si>
  <si>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</si>
  <si>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</si>
  <si>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</si>
  <si>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</si>
  <si>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</si>
  <si>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</si>
  <si>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</si>
  <si>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</si>
  <si>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</si>
  <si>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</si>
  <si>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</si>
  <si>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</si>
  <si>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</si>
  <si>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</si>
  <si>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</si>
  <si>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</si>
  <si>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</si>
  <si>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</si>
  <si>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</si>
  <si>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</si>
  <si>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</si>
  <si>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</si>
  <si>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</si>
  <si>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</si>
  <si>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</si>
  <si>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</si>
  <si>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</si>
  <si>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</si>
  <si>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</si>
  <si>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</si>
  <si>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</si>
  <si>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</si>
  <si>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</si>
  <si>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</si>
  <si>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</si>
  <si>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</si>
  <si>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</si>
  <si>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</si>
  <si>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</si>
  <si>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</si>
  <si>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</si>
  <si>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</si>
  <si>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</si>
  <si>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</si>
  <si>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</si>
  <si>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</si>
  <si>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</si>
  <si>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</si>
  <si>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</si>
  <si>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</si>
  <si>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</si>
  <si>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</si>
  <si>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</si>
  <si>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</si>
  <si>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</si>
  <si>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</si>
  <si>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</si>
  <si>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</si>
  <si>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</si>
  <si>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</si>
  <si>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</si>
  <si>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</si>
  <si>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</si>
  <si>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</si>
  <si>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</si>
  <si>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</si>
  <si>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</si>
  <si>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</si>
  <si>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</si>
  <si>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</si>
  <si>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</si>
  <si>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</si>
  <si>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</si>
  <si>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</si>
  <si>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</si>
  <si>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</si>
  <si>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</si>
  <si>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</si>
  <si>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</si>
  <si>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</si>
  <si>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</si>
  <si>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</si>
  <si>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</si>
  <si>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</si>
  <si>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</si>
  <si>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</si>
  <si>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</si>
  <si>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</si>
  <si>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</si>
  <si>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</si>
  <si>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</si>
  <si>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</si>
  <si>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</si>
  <si>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</si>
  <si>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</si>
  <si>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</si>
  <si>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</si>
  <si>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</si>
  <si>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</si>
  <si>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</si>
  <si>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</si>
  <si>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</si>
  <si>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</si>
  <si>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</si>
  <si>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</si>
  <si>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</si>
  <si>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</si>
  <si>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</si>
  <si>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</si>
  <si>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</si>
  <si>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</si>
  <si>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</si>
  <si>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</si>
  <si>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</si>
  <si>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</si>
  <si>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</si>
  <si>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</si>
  <si>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</si>
  <si>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</si>
  <si>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</si>
  <si>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</si>
  <si>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</si>
  <si>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</si>
  <si>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</si>
  <si>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</si>
  <si>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</si>
  <si>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</si>
  <si>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</si>
  <si>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</si>
  <si>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</si>
  <si>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</si>
  <si>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</si>
  <si>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</si>
  <si>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</si>
  <si>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</si>
  <si>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</si>
  <si>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</si>
  <si>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</si>
  <si>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</si>
  <si>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</si>
  <si>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</si>
  <si>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</si>
  <si>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</si>
  <si>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</si>
  <si>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</si>
  <si>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</si>
  <si>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</si>
  <si>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</si>
  <si>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</si>
  <si>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</si>
  <si>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</si>
  <si>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</si>
  <si>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</si>
  <si>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</si>
  <si>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</si>
  <si>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</si>
  <si>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</si>
  <si>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</si>
  <si>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</si>
  <si>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</si>
  <si>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</si>
  <si>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</si>
  <si>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</si>
  <si>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</si>
  <si>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</si>
  <si>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</si>
  <si>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</si>
  <si>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</si>
  <si>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</si>
  <si>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</si>
  <si>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</si>
  <si>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</si>
  <si>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</si>
  <si>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</si>
  <si>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</si>
  <si>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</si>
  <si>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</si>
  <si>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</si>
  <si>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</si>
  <si>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</si>
  <si>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</si>
  <si>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</si>
  <si>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</si>
  <si>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</si>
  <si>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</si>
  <si>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</si>
  <si>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</si>
  <si>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</si>
  <si>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</si>
  <si>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</si>
  <si>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</si>
  <si>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</si>
  <si>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</si>
  <si>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</si>
  <si>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</si>
  <si>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</si>
  <si>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</si>
  <si>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</si>
  <si>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</si>
  <si>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</si>
  <si>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</si>
  <si>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</si>
  <si>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</si>
  <si>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</si>
  <si>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</si>
  <si>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</si>
  <si>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</si>
  <si>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</si>
  <si>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</si>
  <si>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</si>
  <si>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</si>
  <si>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</si>
  <si>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</si>
  <si>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</si>
  <si>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</si>
  <si>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</si>
  <si>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</si>
  <si>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</si>
  <si>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</si>
  <si>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</si>
  <si>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</si>
  <si>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</si>
  <si>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</si>
  <si>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</si>
  <si>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</si>
  <si>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</si>
  <si>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</si>
  <si>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</si>
  <si>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</si>
  <si>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</si>
  <si>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</si>
  <si>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</si>
  <si>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</si>
  <si>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</si>
  <si>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</si>
  <si>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</si>
  <si>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</si>
  <si>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</si>
  <si>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</si>
  <si>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</si>
  <si>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</si>
  <si>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</si>
  <si>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</si>
  <si>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</si>
  <si>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</si>
  <si>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</si>
  <si>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</si>
  <si>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</si>
  <si>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</si>
  <si>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</si>
  <si>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</si>
  <si>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</si>
  <si>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</si>
  <si>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</si>
  <si>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</si>
  <si>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</si>
  <si>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</si>
  <si>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</si>
  <si>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</si>
  <si>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</si>
  <si>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</si>
  <si>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</si>
  <si>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</si>
  <si>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</si>
  <si>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</si>
  <si>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</si>
  <si>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</si>
  <si>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</si>
  <si>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</si>
  <si>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</si>
  <si>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</si>
  <si>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</si>
  <si>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</si>
  <si>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</si>
  <si>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</si>
  <si>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</si>
  <si>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</si>
  <si>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</si>
  <si>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</si>
  <si>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</si>
  <si>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</si>
  <si>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</si>
  <si>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</si>
  <si>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</si>
  <si>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</si>
  <si>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</si>
  <si>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</si>
  <si>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</si>
  <si>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</si>
  <si>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</si>
  <si>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</si>
  <si>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</si>
  <si>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</si>
  <si>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</si>
  <si>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</si>
  <si>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</si>
  <si>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</si>
  <si>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</si>
  <si>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</si>
  <si>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</si>
  <si>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</si>
  <si>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</si>
  <si>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</si>
  <si>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</si>
  <si>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</si>
  <si>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</si>
  <si>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</si>
  <si>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</si>
  <si>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</si>
  <si>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</si>
  <si>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</si>
  <si>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</si>
  <si>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</si>
  <si>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</si>
  <si>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</si>
  <si>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</si>
  <si>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</si>
  <si>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</si>
  <si>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</si>
  <si>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</si>
  <si>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</si>
  <si>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</si>
  <si>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</si>
  <si>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</si>
  <si>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</si>
  <si>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</si>
  <si>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</si>
  <si>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</si>
  <si>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</si>
  <si>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</si>
  <si>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</si>
  <si>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</si>
  <si>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</si>
  <si>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</si>
  <si>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</si>
  <si>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</si>
  <si>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</si>
  <si>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</si>
  <si>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</si>
  <si>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</si>
  <si>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</si>
  <si>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</si>
  <si>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</si>
  <si>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</si>
  <si>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</si>
  <si>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</si>
  <si>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</si>
  <si>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</si>
  <si>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</si>
  <si>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</si>
  <si>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</si>
  <si>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</si>
  <si>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</si>
  <si>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</si>
  <si>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</si>
  <si>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</si>
  <si>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</si>
  <si>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</si>
  <si>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</si>
  <si>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</si>
  <si>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</si>
  <si>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</si>
  <si>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</si>
  <si>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</si>
  <si>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</si>
  <si>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</si>
  <si>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</si>
  <si>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</si>
  <si>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</si>
  <si>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</si>
  <si>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</si>
  <si>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</si>
  <si>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</si>
  <si>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</si>
  <si>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</si>
  <si>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</si>
  <si>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</si>
  <si>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</si>
  <si>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</si>
  <si>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</si>
  <si>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</si>
  <si>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</si>
  <si>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</si>
  <si>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</si>
  <si>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</si>
  <si>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</si>
  <si>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</si>
  <si>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</si>
  <si>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</si>
  <si>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</si>
  <si>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</si>
  <si>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</si>
  <si>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</si>
  <si>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</si>
  <si>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</si>
  <si>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</si>
  <si>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</si>
  <si>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</si>
  <si>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</si>
  <si>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</si>
  <si>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</si>
  <si>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</si>
  <si>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</si>
  <si>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</si>
  <si>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</si>
  <si>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</si>
  <si>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</si>
  <si>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</si>
  <si>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</si>
  <si>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</si>
  <si>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</si>
  <si>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</si>
  <si>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</si>
  <si>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</si>
  <si>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</si>
  <si>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</si>
  <si>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</si>
  <si>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</si>
  <si>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</si>
  <si>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</si>
  <si>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</si>
  <si>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</si>
  <si>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</si>
  <si>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</si>
  <si>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</si>
  <si>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</si>
  <si>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</si>
  <si>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</si>
  <si>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</si>
  <si>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</si>
  <si>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</si>
  <si>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</si>
  <si>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</si>
  <si>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</si>
  <si>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</si>
  <si>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</si>
  <si>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</si>
  <si>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</si>
  <si>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</si>
  <si>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</si>
  <si>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</si>
  <si>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</si>
  <si>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</si>
  <si>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</si>
  <si>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</si>
  <si>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</si>
  <si>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</si>
  <si>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</si>
  <si>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</si>
  <si>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</si>
  <si>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</si>
  <si>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</si>
  <si>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</si>
  <si>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</si>
  <si>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</si>
  <si>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</si>
  <si>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</si>
  <si>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</si>
  <si>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</si>
  <si>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</si>
  <si>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</si>
  <si>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</si>
  <si>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</si>
  <si>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</si>
  <si>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</si>
  <si>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</si>
  <si>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</si>
  <si>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</si>
  <si>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</si>
  <si>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</si>
  <si>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</si>
  <si>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</si>
  <si>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</si>
  <si>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</si>
  <si>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</si>
  <si>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</si>
  <si>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</si>
  <si>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</si>
  <si>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</si>
  <si>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</si>
  <si>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</si>
  <si>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</si>
  <si>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</si>
  <si>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</si>
  <si>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</si>
  <si>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</si>
  <si>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</si>
  <si>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</si>
  <si>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</si>
  <si>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</si>
  <si>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</si>
  <si>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</si>
  <si>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</si>
  <si>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</si>
  <si>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</si>
  <si>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</si>
  <si>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</si>
  <si>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</si>
  <si>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</si>
  <si>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</si>
  <si>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</si>
  <si>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</si>
  <si>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</si>
  <si>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</si>
  <si>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</si>
  <si>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</si>
  <si>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</si>
  <si>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</si>
  <si>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</si>
  <si>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</si>
  <si>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</si>
  <si>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</si>
  <si>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</si>
  <si>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</si>
  <si>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</si>
  <si>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</si>
  <si>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</si>
  <si>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</si>
  <si>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</si>
  <si>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</si>
  <si>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</si>
  <si>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</si>
  <si>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</si>
  <si>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</si>
  <si>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</si>
  <si>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</si>
  <si>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</si>
  <si>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</si>
  <si>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</si>
  <si>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</si>
  <si>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</si>
  <si>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</si>
  <si>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</si>
  <si>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</si>
  <si>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</si>
  <si>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</si>
  <si>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</si>
  <si>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</si>
  <si>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</si>
  <si>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</si>
  <si>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</si>
  <si>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</si>
  <si>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</si>
  <si>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</si>
  <si>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</si>
  <si>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</si>
  <si>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</si>
  <si>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</si>
  <si>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</si>
  <si>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</si>
  <si>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</si>
  <si>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</si>
  <si>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</si>
  <si>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</si>
  <si>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</si>
  <si>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</si>
  <si>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</si>
  <si>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</si>
  <si>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</si>
  <si>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</si>
  <si>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</si>
  <si>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</si>
  <si>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</si>
  <si>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</si>
  <si>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</si>
  <si>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</si>
  <si>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</si>
  <si>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</si>
  <si>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</si>
  <si>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</si>
  <si>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</si>
  <si>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</si>
  <si>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</si>
  <si>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</si>
  <si>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</si>
  <si>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</si>
  <si>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</si>
  <si>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</si>
  <si>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</si>
  <si>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</si>
  <si>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</si>
  <si>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</si>
  <si>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</si>
  <si>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</si>
  <si>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</si>
  <si>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</si>
  <si>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</si>
  <si>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</si>
  <si>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</si>
  <si>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</si>
  <si>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</si>
  <si>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</si>
  <si>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</si>
  <si>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</si>
  <si>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</si>
  <si>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</si>
  <si>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</si>
  <si>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</si>
  <si>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</si>
  <si>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</si>
  <si>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</si>
  <si>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</si>
  <si>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</si>
  <si>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</si>
  <si>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</si>
  <si>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</si>
  <si>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</si>
  <si>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</si>
  <si>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</si>
  <si>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</si>
  <si>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</si>
  <si>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</si>
  <si>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</si>
  <si>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</si>
  <si>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</si>
  <si>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</si>
  <si>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</si>
  <si>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</si>
  <si>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</si>
  <si>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</si>
  <si>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</si>
  <si>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</si>
  <si>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</si>
  <si>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</si>
  <si>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</si>
  <si>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</si>
  <si>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</si>
  <si>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</si>
  <si>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</si>
  <si>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</si>
  <si>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</si>
  <si>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</si>
  <si>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</si>
  <si>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</si>
  <si>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</si>
  <si>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</si>
  <si>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</si>
  <si>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</si>
  <si>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</si>
  <si>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</si>
  <si>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</si>
  <si>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</si>
  <si>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</si>
  <si>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</si>
  <si>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</si>
  <si>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</si>
  <si>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</si>
  <si>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</si>
  <si>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</si>
  <si>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</si>
  <si>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</si>
  <si>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</si>
  <si>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</si>
  <si>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</si>
  <si>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</si>
  <si>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</si>
  <si>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</si>
  <si>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</si>
  <si>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</si>
  <si>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</si>
  <si>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</si>
  <si>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</si>
  <si>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</si>
  <si>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</si>
  <si>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</si>
  <si>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</si>
  <si>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</si>
  <si>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</si>
  <si>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</si>
  <si>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</si>
  <si>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</si>
  <si>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</si>
  <si>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</si>
  <si>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</si>
  <si>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</si>
  <si>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</si>
  <si>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</si>
  <si>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</si>
  <si>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</si>
  <si>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</si>
  <si>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</si>
  <si>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</si>
  <si>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</si>
  <si>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</si>
  <si>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</si>
  <si>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</si>
  <si>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</si>
  <si>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</si>
  <si>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</si>
  <si>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</si>
  <si>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</si>
  <si>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</si>
  <si>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</si>
  <si>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</si>
  <si>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</si>
  <si>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</si>
  <si>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</si>
  <si>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</si>
  <si>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</si>
  <si>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</si>
  <si>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</si>
  <si>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</si>
  <si>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</si>
  <si>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</si>
  <si>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</si>
  <si>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</si>
  <si>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</si>
  <si>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</si>
  <si>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</si>
  <si>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</si>
  <si>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</si>
  <si>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</si>
  <si>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</si>
  <si>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</si>
  <si>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</si>
  <si>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</si>
  <si>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</si>
  <si>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</si>
  <si>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</si>
  <si>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</si>
  <si>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</si>
  <si>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</si>
  <si>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</si>
  <si>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</si>
  <si>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</si>
  <si>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</si>
  <si>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</si>
  <si>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</si>
  <si>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</si>
  <si>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</si>
  <si>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</si>
  <si>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</si>
  <si>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</si>
  <si>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</si>
  <si>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</si>
  <si>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</si>
  <si>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</si>
  <si>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</si>
  <si>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</si>
  <si>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</si>
  <si>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</si>
  <si>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</si>
  <si>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</si>
  <si>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</si>
  <si>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</si>
  <si>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</si>
  <si>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</si>
  <si>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</si>
  <si>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</si>
  <si>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</si>
  <si>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</si>
  <si>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</si>
  <si>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</si>
  <si>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</si>
  <si>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</si>
  <si>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</si>
  <si>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</si>
  <si>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</si>
  <si>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</si>
  <si>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</si>
  <si>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</si>
  <si>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</si>
  <si>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</si>
  <si>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</si>
  <si>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</si>
  <si>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</si>
  <si>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</si>
  <si>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</si>
  <si>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</si>
  <si>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</si>
  <si>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</si>
  <si>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</si>
  <si>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</si>
  <si>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</si>
  <si>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</si>
  <si>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</si>
  <si>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</si>
  <si>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</si>
  <si>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</si>
  <si>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</si>
  <si>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</si>
  <si>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</si>
  <si>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</si>
  <si>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</si>
  <si>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</si>
  <si>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</si>
  <si>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</si>
  <si>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</si>
  <si>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</si>
  <si>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</si>
  <si>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</si>
  <si>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</si>
  <si>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</si>
  <si>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</si>
  <si>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</si>
  <si>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</si>
  <si>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</si>
  <si>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</si>
  <si>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</si>
  <si>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</si>
  <si>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</si>
  <si>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</si>
  <si>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</si>
  <si>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</si>
  <si>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</si>
  <si>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</si>
  <si>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</si>
  <si>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</si>
  <si>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</si>
  <si>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</si>
  <si>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</si>
  <si>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</si>
  <si>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</si>
  <si>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</si>
  <si>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</si>
  <si>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</si>
  <si>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</si>
  <si>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</si>
  <si>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</si>
  <si>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</si>
  <si>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</si>
  <si>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</si>
  <si>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</si>
  <si>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</si>
  <si>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</si>
  <si>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</si>
  <si>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</si>
  <si>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</si>
  <si>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</si>
  <si>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</si>
  <si>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</si>
  <si>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</si>
  <si>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</si>
  <si>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</si>
  <si>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</si>
  <si>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</si>
  <si>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</si>
  <si>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</si>
  <si>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</si>
  <si>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</si>
  <si>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</si>
  <si>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</si>
  <si>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</si>
  <si>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</si>
  <si>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</si>
  <si>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</si>
  <si>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</si>
  <si>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</si>
  <si>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</si>
  <si>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</si>
  <si>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</si>
  <si>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</si>
  <si>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</si>
  <si>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</si>
  <si>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</si>
  <si>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</si>
  <si>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</si>
  <si>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</si>
  <si>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</si>
  <si>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</si>
  <si>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</si>
  <si>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</si>
  <si>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</si>
  <si>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</si>
  <si>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</si>
  <si>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</si>
  <si>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</si>
  <si>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</si>
  <si>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</si>
  <si>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</si>
  <si>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</si>
  <si>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</si>
  <si>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</si>
  <si>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</si>
  <si>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</si>
  <si>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</si>
  <si>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</si>
  <si>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</si>
  <si>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</si>
  <si>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</si>
  <si>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</si>
  <si>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</si>
  <si>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</si>
  <si>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</si>
  <si>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</si>
  <si>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</si>
  <si>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</si>
  <si>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</si>
  <si>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</si>
  <si>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</si>
  <si>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</si>
  <si>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</si>
  <si>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</si>
  <si>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</si>
  <si>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</si>
  <si>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</si>
  <si>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</si>
  <si>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</si>
  <si>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</si>
  <si>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</si>
  <si>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</si>
  <si>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</si>
  <si>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</si>
  <si>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</si>
  <si>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</si>
  <si>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</si>
  <si>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</si>
  <si>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</si>
  <si>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</si>
  <si>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</si>
  <si>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</si>
  <si>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</si>
  <si>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</si>
  <si>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</si>
  <si>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</si>
  <si>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</si>
  <si>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</si>
  <si>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</si>
  <si>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</si>
  <si>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</si>
  <si>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</si>
  <si>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</si>
  <si>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</si>
  <si>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</si>
  <si>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</si>
  <si>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</si>
  <si>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</si>
  <si>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</si>
  <si>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</si>
  <si>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</si>
  <si>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</si>
  <si>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</si>
  <si>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</si>
  <si>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</si>
  <si>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</si>
  <si>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</si>
  <si>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</si>
  <si>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</si>
  <si>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</si>
  <si>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</si>
  <si>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</si>
  <si>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</si>
  <si>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</si>
  <si>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</si>
  <si>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</si>
  <si>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</si>
  <si>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</si>
  <si>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</si>
  <si>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</si>
  <si>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</si>
  <si>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</si>
  <si>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</si>
  <si>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</si>
  <si>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</si>
  <si>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</si>
  <si>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</si>
  <si>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</si>
  <si>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</si>
  <si>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</si>
  <si>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</si>
  <si>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</si>
  <si>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</si>
  <si>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</si>
  <si>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</si>
  <si>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</si>
  <si>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</si>
  <si>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</si>
  <si>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</si>
  <si>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</si>
  <si>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</si>
  <si>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</si>
  <si>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</si>
  <si>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</si>
  <si>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</si>
  <si>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</si>
  <si>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</si>
  <si>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</si>
  <si>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</si>
  <si>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</si>
  <si>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</si>
  <si>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</si>
  <si>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</si>
  <si>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</si>
  <si>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</si>
  <si>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</si>
  <si>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</si>
  <si>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</si>
  <si>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</si>
  <si>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</si>
  <si>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</si>
  <si>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</si>
  <si>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</si>
  <si>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</si>
  <si>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</si>
  <si>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</si>
  <si>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</si>
  <si>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</si>
  <si>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</si>
  <si>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</si>
  <si>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</si>
  <si>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</si>
  <si>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</si>
  <si>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</si>
  <si>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</si>
  <si>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</si>
  <si>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</si>
  <si>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</si>
  <si>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</si>
  <si>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</si>
  <si>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</si>
  <si>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</si>
  <si>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</si>
  <si>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</si>
  <si>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</si>
  <si>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</si>
  <si>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</si>
  <si>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</si>
  <si>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</si>
  <si>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</si>
  <si>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</si>
  <si>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</si>
  <si>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</si>
  <si>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</si>
  <si>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</si>
  <si>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</si>
  <si>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</si>
  <si>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</si>
  <si>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</si>
  <si>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</si>
  <si>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</si>
  <si>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</si>
  <si>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</si>
  <si>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</si>
  <si>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</si>
  <si>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</si>
  <si>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</si>
  <si>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</si>
  <si>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</si>
  <si>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</si>
  <si>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</si>
  <si>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</si>
  <si>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</si>
  <si>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</si>
  <si>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</si>
  <si>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</si>
  <si>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</si>
  <si>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</si>
  <si>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</si>
  <si>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</si>
  <si>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</si>
  <si>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</si>
  <si>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</si>
  <si>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</si>
  <si>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</si>
  <si>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</si>
  <si>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</si>
  <si>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</si>
  <si>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</si>
  <si>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</si>
  <si>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</si>
  <si>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</si>
  <si>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</si>
  <si>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</si>
  <si>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</si>
  <si>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</si>
  <si>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</si>
  <si>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</si>
  <si>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</si>
  <si>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</si>
  <si>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</si>
  <si>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</si>
  <si>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</si>
  <si>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</si>
  <si>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</si>
  <si>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</si>
  <si>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</si>
  <si>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</si>
  <si>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</si>
  <si>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</si>
  <si>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</si>
  <si>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</si>
  <si>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</si>
  <si>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</si>
  <si>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</si>
  <si>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</si>
  <si>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</si>
  <si>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</si>
  <si>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</si>
  <si>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</si>
  <si>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</si>
  <si>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</si>
  <si>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</si>
  <si>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</si>
  <si>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</si>
  <si>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</si>
  <si>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</si>
  <si>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</si>
  <si>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</si>
  <si>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</si>
  <si>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</si>
  <si>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</si>
  <si>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</si>
  <si>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</si>
  <si>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</si>
  <si>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</si>
  <si>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</si>
  <si>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</si>
  <si>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</si>
  <si>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</si>
  <si>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</si>
  <si>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</si>
  <si>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</si>
  <si>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</si>
  <si>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</si>
  <si>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</si>
  <si>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</si>
  <si>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</si>
  <si>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</si>
  <si>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</si>
  <si>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</si>
  <si>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</si>
  <si>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</si>
  <si>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</si>
  <si>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</si>
  <si>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</si>
  <si>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</si>
  <si>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</si>
  <si>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</si>
  <si>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</si>
  <si>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</si>
  <si>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</si>
  <si>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</si>
  <si>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</si>
  <si>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</si>
  <si>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</si>
  <si>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</si>
  <si>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</si>
  <si>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</si>
  <si>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</si>
  <si>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</si>
  <si>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</si>
  <si>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</si>
  <si>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</si>
  <si>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</si>
  <si>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</si>
  <si>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</si>
  <si>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</si>
  <si>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</si>
  <si>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</si>
  <si>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</si>
  <si>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</si>
  <si>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</si>
  <si>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</si>
  <si>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</si>
  <si>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</si>
  <si>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</si>
  <si>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</si>
  <si>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</si>
  <si>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</si>
  <si>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</si>
  <si>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</si>
  <si>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</si>
  <si>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</si>
  <si>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</si>
  <si>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</si>
  <si>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</si>
  <si>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</si>
  <si>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</si>
  <si>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</si>
  <si>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</si>
  <si>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</si>
  <si>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</si>
  <si>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</si>
  <si>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</si>
  <si>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</si>
  <si>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</si>
  <si>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</si>
  <si>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</si>
  <si>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</si>
  <si>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</si>
  <si>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</si>
  <si>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</si>
  <si>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</si>
  <si>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</si>
  <si>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</si>
  <si>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</si>
  <si>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</si>
  <si>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</si>
  <si>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</si>
  <si>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</si>
  <si>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</si>
  <si>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</si>
  <si>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</si>
  <si>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</si>
  <si>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</si>
  <si>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</si>
  <si>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</si>
  <si>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</si>
  <si>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</si>
  <si>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</si>
  <si>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</si>
  <si>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</si>
  <si>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</si>
  <si>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</si>
  <si>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</si>
  <si>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</si>
  <si>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</si>
  <si>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</si>
  <si>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</si>
  <si>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</si>
  <si>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</si>
  <si>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</si>
  <si>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</si>
  <si>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</si>
  <si>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</si>
  <si>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</si>
  <si>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</si>
  <si>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</si>
  <si>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</si>
  <si>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</si>
  <si>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</si>
  <si>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</si>
  <si>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</si>
  <si>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</si>
  <si>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</si>
  <si>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</si>
  <si>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</si>
  <si>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</si>
  <si>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</si>
  <si>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</si>
  <si>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</si>
  <si>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</si>
  <si>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</si>
  <si>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</si>
  <si>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</si>
  <si>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</si>
  <si>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</si>
  <si>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</si>
  <si>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</si>
  <si>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</si>
  <si>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</si>
  <si>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</si>
  <si>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</si>
  <si>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</si>
  <si>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</si>
  <si>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</si>
  <si>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</si>
  <si>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</si>
  <si>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</si>
  <si>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</si>
  <si>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</si>
  <si>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</si>
  <si>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</si>
  <si>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</si>
  <si>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</si>
  <si>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</si>
  <si>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</si>
  <si>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</si>
  <si>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</si>
  <si>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</si>
  <si>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</si>
  <si>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</si>
  <si>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</si>
  <si>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</si>
  <si>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</si>
  <si>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</si>
  <si>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</si>
  <si>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</si>
  <si>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</si>
  <si>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</si>
  <si>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</si>
  <si>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</si>
  <si>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</si>
  <si>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</si>
  <si>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</si>
  <si>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</si>
  <si>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</si>
  <si>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</si>
  <si>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</si>
  <si>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</si>
  <si>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</si>
  <si>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</si>
  <si>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</si>
  <si>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</si>
  <si>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</si>
  <si>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</si>
  <si>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</si>
  <si>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</si>
  <si>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</si>
  <si>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</si>
  <si>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</si>
  <si>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</si>
  <si>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</si>
  <si>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</si>
  <si>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</si>
  <si>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</si>
  <si>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</si>
  <si>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</si>
  <si>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</si>
  <si>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</si>
  <si>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</si>
  <si>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</si>
  <si>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</si>
  <si>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</si>
  <si>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</si>
  <si>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</si>
  <si>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</si>
  <si>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</si>
  <si>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</si>
  <si>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</si>
  <si>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</si>
  <si>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</si>
  <si>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</si>
  <si>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</si>
  <si>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</si>
  <si>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</si>
  <si>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</si>
  <si>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</si>
  <si>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</si>
  <si>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</si>
  <si>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</si>
  <si>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</si>
  <si>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</si>
  <si>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</si>
  <si>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</si>
  <si>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</si>
  <si>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</si>
  <si>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</si>
  <si>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</si>
  <si>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</si>
  <si>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</si>
  <si>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</si>
  <si>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</si>
  <si>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</si>
  <si>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</si>
  <si>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</si>
  <si>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</si>
  <si>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</si>
  <si>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</si>
  <si>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</si>
  <si>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</si>
  <si>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</si>
  <si>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</si>
  <si>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</si>
  <si>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</si>
  <si>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</si>
  <si>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</si>
  <si>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</si>
  <si>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</si>
  <si>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</si>
  <si>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</si>
  <si>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</si>
  <si>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</si>
  <si>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</si>
  <si>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</si>
  <si>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</si>
  <si>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</si>
  <si>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</si>
  <si>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</si>
  <si>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</si>
  <si>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</si>
  <si>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</si>
  <si>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</si>
  <si>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</si>
  <si>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</si>
  <si>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</si>
  <si>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</si>
  <si>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</si>
  <si>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</si>
  <si>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</si>
  <si>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</si>
  <si>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</si>
  <si>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</si>
  <si>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</si>
  <si>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</si>
  <si>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</si>
  <si>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</si>
  <si>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</si>
  <si>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</si>
  <si>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</si>
  <si>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</si>
  <si>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</si>
  <si>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</si>
  <si>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</si>
  <si>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</si>
  <si>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</si>
  <si>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</si>
  <si>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</si>
  <si>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</si>
  <si>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</si>
  <si>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</si>
  <si>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</si>
  <si>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</si>
  <si>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</si>
  <si>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</si>
  <si>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</si>
  <si>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</si>
  <si>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</si>
  <si>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</si>
  <si>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</si>
  <si>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</si>
  <si>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</si>
  <si>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</si>
  <si>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</si>
  <si>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</si>
  <si>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</si>
  <si>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</si>
  <si>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</si>
  <si>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</si>
  <si>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</si>
  <si>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</si>
  <si>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</si>
  <si>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</si>
  <si>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</si>
  <si>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</si>
  <si>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</si>
  <si>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</si>
  <si>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</si>
  <si>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</si>
  <si>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</si>
  <si>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</si>
  <si>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</si>
  <si>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</si>
  <si>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</si>
  <si>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</si>
  <si>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</si>
  <si>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</si>
  <si>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</si>
  <si>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</si>
  <si>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</si>
  <si>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</si>
  <si>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</si>
  <si>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</si>
  <si>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</si>
  <si>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</si>
  <si>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</si>
  <si>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</si>
  <si>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</si>
  <si>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</si>
  <si>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</si>
  <si>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</si>
  <si>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</si>
  <si>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</si>
  <si>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</si>
  <si>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</si>
  <si>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</si>
  <si>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</si>
  <si>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</si>
  <si>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</si>
  <si>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</si>
  <si>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</si>
  <si>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</si>
  <si>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</si>
  <si>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</si>
  <si>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</si>
  <si>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</si>
  <si>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</si>
  <si>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</si>
  <si>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</si>
  <si>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</si>
  <si>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</si>
  <si>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</si>
  <si>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</si>
  <si>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</si>
  <si>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</si>
  <si>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</si>
  <si>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</si>
  <si>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</si>
  <si>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</si>
  <si>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</si>
  <si>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</si>
  <si>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</si>
  <si>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</si>
  <si>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</si>
  <si>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</si>
  <si>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</si>
  <si>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</si>
  <si>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</si>
  <si>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</si>
  <si>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</si>
  <si>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</si>
  <si>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</si>
  <si>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</si>
  <si>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</si>
  <si>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</si>
  <si>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</si>
  <si>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</si>
  <si>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</si>
  <si>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</si>
  <si>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</si>
  <si>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</si>
  <si>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</si>
  <si>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</si>
  <si>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</si>
  <si>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</si>
  <si>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</si>
  <si>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</si>
  <si>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</si>
  <si>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</si>
  <si>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</si>
  <si>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</si>
  <si>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</si>
  <si>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</si>
  <si>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</si>
  <si>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</si>
  <si>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</si>
  <si>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</si>
  <si>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</si>
  <si>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</si>
  <si>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</si>
  <si>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</si>
  <si>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</si>
  <si>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</si>
  <si>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</si>
  <si>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</si>
  <si>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</si>
  <si>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</si>
  <si>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</si>
  <si>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</si>
  <si>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</si>
  <si>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</si>
  <si>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</si>
  <si>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</si>
  <si>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</si>
  <si>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</si>
  <si>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</si>
  <si>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</si>
  <si>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</si>
  <si>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</si>
  <si>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</si>
  <si>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</si>
  <si>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</si>
  <si>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</si>
  <si>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</si>
  <si>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</si>
  <si>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</si>
  <si>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</si>
  <si>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</si>
  <si>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</si>
  <si>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</si>
  <si>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</si>
  <si>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</si>
  <si>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</si>
  <si>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</si>
  <si>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</si>
  <si>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</si>
  <si>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</si>
  <si>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</si>
  <si>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</si>
  <si>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</si>
  <si>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</si>
  <si>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</si>
  <si>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</si>
  <si>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</si>
  <si>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</si>
  <si>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</si>
  <si>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</si>
  <si>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</si>
  <si>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</si>
  <si>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</si>
  <si>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</si>
  <si>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</si>
  <si>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</si>
  <si>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</si>
  <si>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</si>
  <si>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</si>
  <si>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</si>
  <si>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</si>
  <si>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</si>
  <si>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</si>
  <si>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</si>
  <si>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</si>
  <si>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</si>
  <si>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</si>
  <si>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</si>
  <si>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</si>
  <si>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</si>
  <si>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</si>
  <si>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</si>
  <si>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</si>
  <si>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</si>
  <si>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</si>
  <si>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</si>
  <si>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</si>
  <si>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</si>
  <si>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</si>
  <si>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</si>
  <si>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</si>
  <si>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</si>
  <si>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</si>
  <si>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</si>
  <si>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</si>
  <si>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</si>
  <si>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</si>
  <si>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</si>
  <si>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</si>
  <si>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</si>
  <si>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</si>
  <si>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</si>
  <si>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</si>
  <si>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</si>
  <si>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</si>
  <si>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</si>
  <si>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</si>
  <si>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</si>
  <si>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</si>
  <si>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</si>
  <si>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</si>
  <si>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</si>
  <si>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</si>
  <si>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</si>
  <si>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</si>
  <si>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</si>
  <si>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</si>
  <si>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</si>
  <si>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</si>
  <si>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</si>
  <si>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</si>
  <si>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</si>
  <si>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</si>
  <si>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</si>
  <si>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</si>
  <si>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</si>
  <si>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</si>
  <si>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</si>
  <si>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</si>
  <si>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</si>
  <si>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</si>
  <si>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</si>
  <si>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</si>
  <si>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</si>
  <si>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</si>
  <si>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</si>
  <si>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</si>
  <si>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</si>
  <si>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</si>
  <si>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</si>
  <si>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</si>
  <si>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</si>
  <si>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</si>
  <si>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</si>
  <si>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</si>
  <si>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</si>
  <si>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</si>
  <si>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</si>
  <si>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</si>
  <si>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</si>
  <si>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</si>
  <si>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</si>
  <si>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</si>
  <si>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</si>
  <si>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</si>
  <si>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</si>
  <si>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</si>
  <si>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</si>
  <si>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</si>
  <si>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</si>
  <si>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</si>
  <si>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</si>
  <si>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</si>
  <si>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</si>
  <si>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</si>
  <si>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</si>
  <si>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</si>
  <si>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</si>
  <si>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</si>
  <si>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</si>
  <si>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</si>
  <si>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</si>
  <si>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</si>
  <si>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</si>
  <si>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</si>
  <si>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</si>
  <si>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</si>
  <si>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</si>
  <si>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</si>
  <si>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</si>
  <si>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</si>
  <si>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</si>
  <si>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</si>
  <si>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</si>
  <si>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</si>
  <si>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</si>
  <si>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</si>
  <si>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</si>
  <si>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</si>
  <si>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</si>
  <si>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</si>
  <si>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</si>
  <si>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</si>
  <si>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</si>
  <si>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</si>
  <si>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</si>
  <si>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</si>
  <si>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</si>
  <si>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</si>
  <si>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</si>
  <si>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</si>
  <si>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</si>
  <si>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</si>
  <si>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</si>
  <si>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</si>
  <si>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</si>
  <si>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</si>
  <si>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</si>
  <si>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</si>
  <si>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</si>
  <si>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</si>
  <si>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</si>
  <si>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</si>
  <si>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</si>
  <si>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</si>
  <si>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</si>
  <si>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</si>
  <si>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</si>
  <si>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</si>
  <si>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</si>
  <si>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</si>
  <si>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</si>
  <si>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</si>
  <si>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</si>
  <si>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</si>
  <si>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</si>
  <si>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</si>
  <si>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</si>
  <si>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</si>
  <si>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</si>
  <si>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</si>
  <si>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</si>
  <si>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</si>
  <si>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</si>
  <si>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</si>
  <si>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</si>
  <si>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</si>
  <si>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</si>
  <si>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</si>
  <si>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</si>
  <si>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</si>
  <si>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</si>
  <si>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</si>
  <si>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</si>
  <si>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</si>
  <si>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</si>
  <si>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</si>
  <si>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</si>
  <si>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</si>
  <si>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</si>
  <si>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</si>
  <si>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</si>
  <si>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</si>
  <si>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</si>
  <si>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</si>
  <si>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</si>
  <si>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</si>
  <si>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</si>
  <si>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</si>
  <si>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</si>
  <si>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</si>
  <si>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</si>
  <si>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</si>
  <si>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</si>
  <si>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</si>
  <si>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</si>
  <si>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</si>
  <si>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</si>
  <si>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</si>
  <si>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</si>
  <si>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</si>
  <si>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</si>
  <si>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</si>
  <si>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</si>
  <si>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</si>
  <si>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</si>
  <si>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</si>
  <si>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</si>
  <si>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</si>
  <si>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</si>
  <si>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</si>
  <si>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</si>
  <si>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</si>
  <si>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</si>
  <si>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</si>
  <si>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</si>
  <si>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</si>
  <si>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</si>
  <si>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</si>
  <si>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</si>
  <si>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</si>
  <si>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</si>
  <si>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</si>
  <si>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</si>
  <si>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</si>
  <si>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</si>
  <si>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</si>
  <si>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</si>
  <si>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</si>
  <si>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</si>
  <si>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</si>
  <si>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</si>
  <si>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</si>
  <si>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</si>
  <si>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</si>
  <si>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</si>
  <si>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</si>
  <si>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</si>
  <si>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</si>
  <si>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</si>
  <si>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</si>
  <si>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</si>
  <si>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</si>
  <si>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</si>
  <si>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</si>
  <si>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</si>
  <si>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</si>
  <si>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</si>
  <si>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</si>
  <si>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</si>
  <si>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</si>
  <si>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</si>
  <si>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</si>
  <si>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</si>
  <si>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</si>
  <si>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</si>
  <si>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</si>
  <si>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</si>
  <si>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</si>
  <si>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</si>
  <si>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</si>
  <si>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</si>
  <si>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</si>
  <si>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</si>
  <si>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</si>
  <si>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</si>
  <si>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</si>
  <si>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</si>
  <si>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</si>
  <si>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</si>
  <si>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</si>
  <si>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</si>
  <si>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</si>
  <si>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</si>
  <si>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</si>
  <si>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</si>
  <si>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</si>
  <si>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</si>
  <si>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</si>
  <si>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</si>
  <si>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</si>
  <si>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</si>
  <si>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</si>
  <si>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</si>
  <si>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</si>
  <si>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</si>
  <si>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</si>
  <si>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</si>
  <si>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</si>
  <si>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</si>
  <si>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</si>
  <si>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</si>
  <si>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</si>
  <si>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</si>
  <si>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</si>
  <si>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</si>
  <si>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</si>
  <si>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</si>
  <si>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</si>
  <si>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</si>
  <si>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</si>
  <si>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</si>
  <si>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</si>
  <si>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</si>
  <si>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</si>
  <si>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</si>
  <si>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</si>
  <si>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</si>
  <si>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</si>
  <si>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</si>
  <si>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</si>
  <si>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</si>
  <si>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</si>
  <si>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</si>
  <si>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</si>
  <si>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</si>
  <si>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</si>
  <si>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</si>
  <si>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</si>
  <si>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</si>
  <si>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</si>
  <si>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</si>
  <si>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</si>
  <si>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</si>
  <si>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</si>
  <si>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</si>
  <si>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</si>
  <si>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</si>
  <si>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</si>
  <si>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</si>
  <si>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</si>
  <si>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</si>
  <si>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</si>
  <si>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</si>
  <si>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</si>
  <si>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</si>
  <si>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</si>
  <si>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</si>
  <si>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</si>
  <si>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</si>
  <si>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</si>
  <si>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</si>
  <si>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</si>
  <si>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</si>
  <si>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</si>
  <si>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</si>
  <si>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</si>
  <si>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</si>
  <si>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</si>
  <si>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</si>
  <si>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</si>
  <si>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</si>
  <si>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</si>
  <si>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</si>
  <si>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</si>
  <si>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</si>
  <si>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</si>
  <si>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</si>
  <si>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</si>
  <si>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</si>
  <si>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</si>
  <si>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</si>
  <si>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</si>
  <si>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</si>
  <si>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</si>
  <si>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</si>
  <si>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</si>
  <si>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</si>
  <si>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</si>
  <si>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</si>
  <si>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</si>
  <si>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</si>
  <si>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</si>
  <si>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</si>
  <si>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</si>
  <si>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</si>
  <si>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</si>
  <si>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</si>
  <si>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</si>
  <si>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</si>
  <si>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</si>
  <si>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</si>
  <si>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</si>
  <si>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</si>
  <si>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</si>
  <si>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</si>
  <si>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</si>
  <si>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</si>
  <si>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</si>
  <si>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</si>
  <si>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</si>
  <si>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</si>
  <si>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</si>
  <si>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</si>
  <si>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</si>
  <si>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</si>
  <si>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</si>
  <si>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</si>
  <si>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</si>
  <si>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</si>
  <si>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</si>
  <si>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</si>
  <si>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</si>
  <si>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</si>
  <si>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</si>
  <si>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</si>
  <si>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</si>
  <si>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</si>
  <si>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</si>
  <si>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</si>
  <si>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</si>
  <si>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</si>
  <si>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</si>
  <si>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</si>
  <si>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</si>
  <si>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</si>
  <si>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</si>
  <si>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</si>
  <si>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</si>
  <si>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</si>
  <si>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</si>
  <si>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</si>
  <si>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</si>
  <si>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</si>
  <si>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</si>
  <si>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</si>
  <si>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</si>
  <si>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</si>
  <si>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</si>
  <si>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</si>
  <si>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</si>
  <si>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</si>
  <si>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</si>
  <si>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</si>
  <si>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</si>
  <si>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</si>
  <si>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</si>
  <si>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</si>
  <si>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</si>
  <si>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</si>
  <si>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</si>
  <si>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</si>
  <si>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</si>
  <si>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</si>
  <si>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</si>
  <si>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</si>
  <si>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</si>
  <si>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</si>
  <si>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</si>
  <si>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</si>
  <si>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</si>
  <si>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</si>
  <si>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</si>
  <si>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</si>
  <si>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</si>
  <si>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</si>
  <si>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</si>
  <si>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</si>
  <si>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</si>
  <si>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</si>
  <si>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</si>
  <si>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</si>
  <si>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</si>
  <si>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</si>
  <si>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</si>
  <si>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</si>
  <si>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</si>
  <si>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</si>
  <si>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</si>
  <si>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</si>
  <si>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</si>
  <si>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</si>
  <si>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</si>
  <si>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</si>
  <si>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</si>
  <si>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</si>
  <si>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</si>
  <si>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</si>
  <si>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</si>
  <si>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</si>
  <si>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</si>
  <si>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</si>
  <si>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</si>
  <si>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</si>
  <si>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</si>
  <si>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</si>
  <si>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</si>
  <si>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</si>
  <si>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</si>
  <si>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</si>
  <si>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</si>
  <si>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</si>
  <si>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</si>
  <si>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</si>
  <si>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</si>
  <si>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</si>
  <si>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</si>
  <si>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</si>
  <si>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</si>
  <si>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</si>
  <si>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</si>
  <si>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</si>
  <si>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</si>
  <si>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</si>
  <si>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</si>
  <si>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</si>
  <si>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</si>
  <si>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</si>
  <si>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</si>
  <si>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</si>
  <si>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</si>
  <si>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</si>
  <si>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</si>
  <si>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</si>
  <si>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</si>
  <si>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</si>
  <si>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</si>
  <si>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</si>
  <si>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</si>
  <si>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</si>
  <si>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</si>
  <si>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</si>
  <si>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</si>
  <si>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</si>
  <si>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</si>
  <si>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</si>
  <si>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</si>
  <si>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</si>
  <si>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</si>
  <si>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</si>
  <si>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</si>
  <si>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</si>
  <si>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</si>
  <si>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</si>
  <si>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</si>
  <si>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</si>
  <si>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</si>
  <si>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</si>
  <si>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</si>
  <si>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</si>
  <si>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</si>
  <si>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</si>
  <si>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</si>
  <si>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</si>
  <si>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</si>
  <si>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</si>
  <si>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</si>
  <si>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</si>
  <si>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</si>
  <si>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</si>
  <si>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</si>
  <si>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</si>
  <si>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</si>
  <si>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</si>
  <si>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</si>
  <si>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</si>
  <si>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</si>
  <si>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</si>
  <si>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</si>
  <si>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</si>
  <si>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</si>
  <si>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</si>
  <si>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</si>
  <si>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</si>
  <si>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</si>
  <si>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</si>
  <si>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</si>
  <si>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</si>
  <si>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</si>
  <si>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</si>
  <si>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</si>
  <si>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</si>
  <si>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</si>
  <si>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</si>
  <si>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</si>
  <si>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</si>
  <si>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</si>
  <si>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</si>
  <si>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</si>
  <si>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</si>
  <si>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</si>
  <si>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</si>
  <si>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</si>
  <si>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</si>
  <si>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</si>
  <si>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</si>
  <si>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</si>
  <si>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</si>
  <si>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</si>
  <si>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</si>
  <si>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</si>
  <si>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</si>
  <si>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</si>
  <si>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</si>
  <si>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</si>
  <si>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</si>
  <si>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</si>
  <si>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</si>
  <si>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</si>
  <si>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</si>
  <si>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</si>
  <si>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</si>
  <si>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</si>
  <si>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</si>
  <si>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</si>
  <si>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</si>
  <si>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</si>
  <si>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</si>
  <si>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</si>
  <si>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</si>
  <si>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</si>
  <si>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</si>
  <si>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</si>
  <si>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</si>
  <si>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</si>
  <si>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</si>
  <si>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</si>
  <si>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</si>
  <si>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</si>
  <si>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</si>
  <si>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</si>
  <si>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</si>
  <si>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</si>
  <si>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</si>
  <si>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</si>
  <si>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</si>
  <si>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</si>
  <si>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</si>
  <si>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</si>
  <si>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</si>
  <si>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</si>
  <si>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</si>
  <si>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</si>
  <si>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</si>
  <si>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</si>
  <si>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</si>
  <si>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</si>
  <si>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</si>
  <si>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</si>
  <si>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</si>
  <si>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</si>
  <si>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</si>
  <si>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</si>
  <si>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</si>
  <si>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</si>
  <si>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</si>
  <si>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</si>
  <si>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</si>
  <si>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</si>
  <si>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</si>
  <si>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</si>
  <si>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</si>
  <si>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</si>
  <si>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</si>
  <si>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</si>
  <si>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</si>
  <si>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</si>
  <si>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</si>
  <si>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</si>
  <si>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</si>
  <si>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</si>
  <si>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</si>
  <si>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</si>
  <si>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</si>
  <si>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</si>
  <si>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</si>
  <si>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</si>
  <si>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</si>
  <si>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</si>
  <si>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</si>
  <si>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</si>
  <si>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</si>
  <si>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</si>
  <si>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</si>
  <si>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</si>
  <si>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</si>
  <si>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</si>
  <si>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</si>
  <si>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</si>
  <si>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</si>
  <si>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</si>
  <si>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</si>
  <si>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</si>
  <si>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</si>
  <si>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</si>
  <si>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</si>
  <si>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</si>
  <si>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</si>
  <si>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</si>
  <si>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</si>
  <si>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</si>
  <si>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</si>
  <si>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</si>
  <si>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</si>
  <si>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</si>
  <si>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</si>
  <si>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</si>
  <si>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</si>
  <si>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</si>
  <si>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</si>
  <si>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</si>
  <si>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</si>
  <si>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</si>
  <si>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</si>
  <si>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</si>
  <si>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</si>
  <si>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</si>
  <si>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</si>
  <si>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</si>
  <si>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</si>
  <si>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</si>
  <si>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</si>
  <si>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</si>
  <si>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</si>
  <si>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</si>
  <si>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</si>
  <si>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</si>
  <si>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</si>
  <si>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</si>
  <si>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</si>
  <si>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</si>
  <si>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</si>
  <si>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</si>
  <si>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</si>
  <si>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</si>
  <si>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</si>
  <si>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</si>
  <si>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</si>
  <si>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</si>
  <si>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</si>
  <si>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</si>
  <si>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</si>
  <si>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</si>
  <si>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</si>
  <si>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</si>
  <si>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</si>
  <si>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</si>
  <si>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</si>
  <si>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</si>
  <si>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</si>
  <si>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</si>
  <si>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</si>
  <si>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</si>
  <si>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</si>
  <si>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</si>
  <si>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</si>
  <si>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</si>
  <si>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</si>
  <si>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</si>
  <si>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</si>
  <si>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</si>
  <si>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</si>
  <si>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</si>
  <si>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</si>
  <si>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</si>
  <si>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</si>
  <si>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</si>
  <si>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</si>
  <si>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</si>
  <si>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</si>
  <si>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</si>
  <si>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</si>
  <si>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</si>
  <si>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</si>
  <si>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</si>
  <si>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</si>
  <si>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</si>
  <si>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</si>
  <si>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</si>
  <si>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</si>
  <si>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</si>
  <si>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</si>
  <si>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</si>
  <si>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</si>
  <si>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</si>
  <si>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</si>
  <si>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</si>
  <si>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</si>
  <si>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</si>
  <si>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</si>
  <si>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</si>
  <si>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</si>
  <si>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</si>
  <si>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</si>
  <si>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</si>
  <si>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</si>
  <si>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</si>
  <si>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</si>
  <si>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</si>
  <si>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</si>
  <si>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</si>
  <si>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</si>
  <si>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</si>
  <si>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</si>
  <si>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</si>
  <si>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</si>
  <si>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</si>
  <si>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</si>
  <si>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</si>
  <si>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</si>
  <si>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</si>
  <si>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</si>
  <si>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</si>
  <si>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</si>
  <si>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</si>
  <si>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</si>
  <si>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</si>
  <si>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</si>
  <si>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</si>
  <si>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</si>
  <si>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</si>
  <si>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</si>
  <si>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</si>
  <si>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</si>
  <si>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</si>
  <si>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</si>
  <si>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</si>
  <si>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</si>
  <si>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</si>
  <si>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</si>
  <si>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</si>
  <si>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</si>
  <si>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</si>
  <si>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</si>
  <si>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</si>
  <si>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</si>
  <si>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</si>
  <si>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</si>
  <si>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</si>
  <si>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</si>
  <si>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</si>
  <si>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</si>
  <si>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</si>
  <si>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</si>
  <si>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</si>
  <si>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</si>
  <si>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</si>
  <si>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</si>
  <si>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</si>
  <si>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</si>
  <si>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</si>
  <si>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</si>
  <si>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</si>
  <si>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</si>
  <si>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</si>
  <si>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</si>
  <si>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</si>
  <si>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</si>
  <si>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</si>
  <si>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</si>
  <si>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</si>
  <si>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</si>
  <si>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</si>
  <si>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</si>
  <si>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</si>
  <si>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</si>
  <si>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</si>
  <si>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</si>
  <si>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</si>
  <si>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</si>
  <si>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</si>
  <si>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</si>
  <si>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</si>
  <si>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</si>
  <si>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</si>
  <si>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</si>
  <si>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</si>
  <si>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</si>
  <si>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</si>
  <si>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</si>
  <si>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</si>
  <si>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</si>
  <si>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</si>
  <si>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</si>
  <si>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</si>
  <si>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</si>
  <si>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</si>
  <si>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</si>
  <si>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</si>
  <si>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</si>
  <si>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</si>
  <si>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</si>
  <si>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</si>
  <si>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</si>
  <si>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</si>
  <si>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</si>
  <si>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</si>
  <si>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</si>
  <si>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</si>
  <si>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</si>
  <si>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</si>
  <si>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</si>
  <si>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</si>
  <si>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</si>
  <si>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</si>
  <si>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</si>
  <si>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</si>
  <si>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</si>
  <si>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</si>
  <si>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</si>
  <si>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</si>
  <si>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</si>
  <si>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</si>
  <si>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</si>
  <si>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</si>
  <si>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</si>
  <si>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</si>
  <si>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</si>
  <si>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</si>
  <si>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</si>
  <si>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</si>
  <si>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</si>
  <si>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</si>
  <si>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</si>
  <si>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</si>
  <si>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</si>
  <si>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</si>
  <si>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</si>
  <si>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</si>
  <si>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</si>
  <si>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</si>
  <si>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</si>
  <si>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</si>
  <si>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</si>
  <si>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</si>
  <si>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</si>
  <si>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</si>
  <si>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</si>
  <si>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</si>
  <si>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</si>
  <si>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</si>
  <si>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</si>
  <si>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</si>
  <si>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</si>
  <si>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</si>
  <si>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</si>
  <si>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</si>
  <si>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</si>
  <si>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</si>
  <si>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</si>
  <si>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</si>
  <si>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</si>
  <si>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</si>
  <si>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</si>
  <si>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</si>
  <si>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</si>
  <si>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</si>
  <si>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</si>
  <si>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</si>
  <si>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</si>
  <si>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</si>
  <si>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</si>
  <si>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</si>
  <si>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</si>
  <si>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</si>
  <si>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</si>
  <si>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</si>
  <si>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</si>
  <si>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</si>
  <si>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</si>
  <si>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</si>
  <si>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</si>
  <si>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</si>
  <si>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</si>
  <si>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</si>
  <si>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</si>
  <si>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</si>
  <si>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</si>
  <si>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</si>
  <si>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</si>
  <si>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</si>
  <si>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</si>
  <si>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</si>
  <si>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</si>
  <si>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</si>
  <si>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</si>
  <si>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</si>
  <si>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</si>
  <si>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</si>
  <si>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</si>
  <si>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</si>
  <si>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</si>
  <si>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</si>
  <si>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</si>
  <si>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</si>
  <si>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</si>
  <si>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</si>
  <si>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</si>
  <si>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</si>
  <si>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</si>
  <si>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</si>
  <si>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</si>
  <si>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</si>
  <si>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</si>
  <si>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</si>
  <si>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</si>
  <si>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</si>
  <si>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</si>
  <si>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</si>
  <si>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</si>
  <si>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</si>
  <si>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</si>
  <si>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</si>
  <si>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</si>
  <si>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</si>
  <si>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</si>
  <si>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</si>
  <si>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</si>
  <si>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</si>
  <si>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</si>
  <si>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</si>
  <si>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</si>
  <si>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</si>
  <si>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</si>
  <si>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</si>
  <si>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</si>
  <si>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</si>
  <si>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</si>
  <si>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</si>
  <si>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</si>
  <si>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</si>
  <si>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</si>
  <si>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</si>
  <si>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</si>
  <si>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</si>
  <si>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</si>
  <si>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</si>
  <si>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</si>
  <si>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</si>
  <si>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</si>
  <si>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</si>
  <si>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</si>
  <si>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</si>
  <si>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</si>
  <si>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</si>
  <si>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</si>
  <si>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</si>
  <si>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</si>
  <si>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</si>
  <si>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</si>
  <si>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</si>
  <si>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</si>
  <si>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</si>
  <si>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</si>
  <si>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</si>
  <si>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</si>
  <si>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</si>
  <si>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</si>
  <si>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</si>
  <si>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</si>
  <si>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</si>
  <si>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</si>
  <si>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</si>
  <si>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</si>
  <si>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</si>
  <si>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</si>
  <si>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</si>
  <si>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</si>
  <si>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</si>
  <si>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</si>
  <si>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</si>
  <si>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</si>
  <si>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</si>
  <si>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</si>
  <si>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</si>
  <si>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</si>
  <si>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</si>
  <si>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</si>
  <si>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</si>
  <si>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</si>
  <si>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</si>
  <si>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</si>
  <si>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</si>
  <si>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</si>
  <si>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</si>
  <si>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</si>
  <si>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</si>
  <si>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</si>
  <si>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</si>
  <si>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</si>
  <si>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</si>
  <si>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</si>
  <si>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</si>
  <si>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</si>
  <si>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</si>
  <si>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</si>
  <si>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</si>
  <si>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</si>
  <si>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</si>
  <si>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</si>
  <si>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</si>
  <si>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</si>
  <si>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</si>
  <si>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</si>
  <si>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</si>
  <si>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</si>
  <si>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</si>
  <si>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</si>
  <si>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</si>
  <si>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</si>
  <si>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</si>
  <si>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</si>
  <si>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</si>
  <si>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</si>
  <si>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</si>
  <si>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</si>
  <si>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</si>
  <si>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</si>
  <si>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</si>
  <si>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</si>
  <si>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</si>
  <si>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</si>
  <si>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</si>
  <si>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</si>
  <si>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</si>
  <si>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</si>
  <si>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</si>
  <si>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</si>
  <si>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</si>
  <si>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</si>
  <si>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</si>
  <si>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</si>
  <si>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</si>
  <si>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</si>
  <si>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</si>
  <si>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</si>
  <si>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</si>
  <si>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</si>
  <si>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</si>
  <si>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</si>
  <si>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</si>
  <si>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</si>
  <si>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</si>
  <si>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</si>
  <si>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</si>
  <si>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</si>
  <si>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</si>
  <si>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</si>
  <si>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</si>
  <si>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</si>
  <si>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</si>
  <si>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</si>
  <si>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</si>
  <si>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</si>
  <si>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</si>
  <si>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</si>
  <si>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</si>
  <si>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</si>
  <si>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</si>
  <si>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</si>
  <si>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</si>
  <si>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</si>
  <si>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</si>
  <si>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</si>
  <si>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</si>
  <si>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</si>
  <si>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</si>
  <si>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</si>
  <si>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</si>
  <si>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</si>
  <si>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</si>
  <si>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</si>
  <si>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</si>
  <si>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</si>
  <si>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</si>
  <si>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</si>
  <si>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</si>
  <si>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</si>
  <si>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</si>
  <si>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</si>
  <si>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</si>
  <si>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</si>
  <si>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</si>
  <si>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</si>
  <si>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</si>
  <si>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</si>
  <si>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</si>
  <si>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</si>
  <si>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</si>
  <si>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</si>
  <si>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</si>
  <si>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</si>
  <si>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</si>
  <si>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</si>
  <si>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</si>
  <si>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</si>
  <si>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</si>
  <si>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</si>
  <si>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</si>
  <si>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</si>
  <si>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</si>
  <si>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</si>
  <si>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</si>
  <si>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</si>
  <si>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</si>
  <si>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</si>
  <si>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</si>
  <si>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</si>
  <si>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</si>
  <si>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</si>
  <si>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</si>
  <si>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</si>
  <si>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</si>
  <si>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</si>
  <si>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</si>
  <si>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</si>
  <si>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</si>
  <si>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</si>
  <si>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</si>
  <si>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</si>
  <si>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</si>
  <si>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</si>
  <si>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</si>
  <si>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</si>
  <si>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</si>
  <si>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</si>
  <si>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</si>
  <si>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</si>
  <si>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</si>
  <si>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</si>
  <si>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</si>
  <si>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</si>
  <si>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</si>
  <si>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</si>
  <si>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</si>
  <si>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</si>
  <si>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</si>
  <si>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</si>
  <si>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</si>
  <si>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</si>
  <si>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</si>
  <si>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</si>
  <si>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</si>
  <si>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</si>
  <si>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</si>
  <si>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</si>
  <si>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</si>
  <si>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</si>
  <si>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</si>
  <si>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</si>
  <si>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</si>
  <si>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</si>
  <si>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</si>
  <si>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</si>
  <si>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</si>
  <si>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</si>
  <si>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</si>
  <si>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</si>
  <si>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</si>
  <si>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</si>
  <si>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</si>
  <si>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</si>
  <si>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</si>
  <si>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</si>
  <si>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</si>
  <si>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</si>
  <si>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</si>
  <si>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</si>
  <si>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</si>
  <si>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</si>
  <si>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</si>
  <si>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</si>
  <si>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</si>
  <si>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</si>
  <si>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</si>
  <si>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</si>
  <si>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</si>
  <si>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</si>
  <si>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</si>
  <si>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</si>
  <si>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</si>
  <si>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</si>
  <si>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</si>
  <si>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</si>
  <si>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</si>
  <si>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</si>
  <si>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</si>
  <si>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</si>
  <si>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</si>
  <si>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</si>
  <si>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</si>
  <si>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</si>
  <si>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</si>
  <si>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</si>
  <si>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</si>
  <si>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</si>
  <si>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</si>
  <si>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</si>
  <si>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</si>
  <si>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</si>
  <si>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</si>
  <si>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</si>
  <si>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</si>
  <si>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</si>
  <si>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</si>
  <si>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</si>
  <si>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</si>
  <si>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</si>
  <si>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</si>
  <si>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</si>
  <si>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</si>
  <si>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</si>
  <si>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</si>
  <si>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</si>
  <si>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</si>
  <si>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</si>
  <si>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</si>
  <si>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</si>
  <si>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</si>
  <si>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</si>
  <si>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</si>
  <si>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</si>
  <si>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</si>
  <si>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</si>
  <si>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</si>
  <si>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</si>
  <si>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</si>
  <si>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</si>
  <si>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</si>
  <si>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</si>
  <si>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</si>
  <si>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</si>
  <si>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</si>
  <si>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</si>
  <si>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</si>
  <si>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</si>
  <si>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</si>
  <si>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</si>
  <si>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</si>
  <si>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</si>
  <si>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</si>
  <si>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</si>
  <si>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</si>
  <si>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</si>
  <si>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</si>
  <si>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</si>
  <si>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</si>
  <si>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</si>
  <si>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</si>
  <si>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</si>
  <si>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</si>
  <si>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</si>
  <si>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</si>
  <si>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</si>
  <si>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</si>
  <si>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</si>
  <si>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</si>
  <si>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</si>
  <si>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</si>
  <si>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</si>
  <si>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</si>
  <si>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</si>
  <si>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</si>
  <si>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</si>
  <si>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</si>
  <si>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</si>
  <si>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</si>
  <si>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</si>
  <si>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</si>
  <si>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</si>
  <si>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</si>
  <si>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</si>
  <si>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</si>
  <si>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</si>
  <si>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</si>
  <si>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</si>
  <si>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</si>
  <si>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</si>
  <si>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</si>
  <si>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</si>
  <si>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</si>
  <si>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</si>
  <si>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</si>
  <si>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</si>
  <si>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</si>
  <si>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</si>
  <si>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</si>
  <si>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</si>
  <si>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</si>
  <si>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</si>
  <si>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</si>
  <si>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</si>
  <si>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</si>
  <si>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</si>
  <si>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</si>
  <si>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</si>
  <si>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</si>
  <si>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</si>
  <si>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</si>
  <si>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</si>
  <si>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</si>
  <si>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</si>
  <si>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</si>
  <si>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</si>
  <si>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</si>
  <si>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</si>
  <si>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</si>
  <si>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</si>
  <si>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</si>
  <si>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</si>
  <si>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</si>
  <si>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</si>
  <si>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</si>
  <si>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</si>
  <si>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</si>
  <si>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</si>
  <si>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</si>
  <si>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</si>
  <si>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</si>
  <si>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</si>
  <si>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</si>
  <si>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</si>
  <si>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</si>
  <si>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</si>
  <si>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</si>
  <si>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</si>
  <si>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</si>
  <si>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</si>
  <si>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</si>
  <si>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</si>
  <si>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</si>
  <si>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</si>
  <si>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</si>
  <si>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</si>
  <si>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</si>
  <si>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</si>
  <si>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</si>
  <si>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</si>
  <si>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</si>
  <si>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</si>
  <si>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</si>
  <si>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</si>
  <si>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</si>
  <si>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</si>
  <si>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</si>
  <si>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</si>
  <si>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</si>
  <si>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</si>
  <si>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</si>
  <si>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</si>
  <si>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</si>
  <si>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</si>
  <si>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</si>
  <si>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</si>
  <si>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</si>
  <si>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</si>
  <si>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</si>
  <si>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</si>
  <si>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</si>
  <si>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</si>
  <si>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</si>
  <si>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</si>
  <si>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</si>
  <si>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</si>
  <si>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</si>
  <si>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</si>
  <si>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</si>
  <si>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</si>
  <si>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</si>
  <si>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</si>
  <si>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</si>
  <si>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</si>
  <si>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</si>
  <si>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</si>
  <si>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</si>
  <si>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</si>
  <si>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</si>
  <si>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</si>
  <si>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</si>
  <si>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</si>
  <si>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</si>
  <si>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</si>
  <si>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</si>
  <si>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</si>
  <si>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</si>
  <si>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</si>
  <si>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</si>
  <si>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</si>
  <si>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</si>
  <si>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</si>
  <si>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</si>
  <si>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</si>
  <si>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</si>
  <si>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</si>
  <si>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</si>
  <si>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</si>
  <si>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</si>
  <si>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</si>
  <si>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</si>
  <si>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</si>
  <si>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</si>
  <si>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</si>
  <si>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</si>
  <si>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</si>
  <si>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</si>
  <si>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</si>
  <si>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</si>
  <si>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</si>
  <si>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</si>
  <si>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</si>
  <si>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</si>
  <si>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</si>
  <si>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</si>
  <si>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</si>
  <si>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</si>
  <si>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</si>
  <si>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</si>
  <si>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</si>
  <si>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</si>
  <si>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</si>
  <si>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</si>
  <si>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</si>
  <si>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</si>
  <si>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</si>
  <si>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</si>
  <si>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</si>
  <si>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</si>
  <si>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</si>
  <si>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</si>
  <si>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</si>
  <si>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</si>
  <si>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</si>
  <si>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</si>
  <si>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</si>
  <si>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</si>
  <si>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</si>
  <si>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</si>
  <si>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</si>
  <si>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</si>
  <si>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</si>
  <si>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</si>
  <si>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</si>
  <si>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</si>
  <si>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</si>
  <si>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</si>
  <si>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</si>
  <si>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</si>
  <si>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</si>
  <si>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</si>
  <si>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</si>
  <si>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</si>
  <si>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</si>
  <si>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</si>
  <si>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</si>
  <si>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</si>
  <si>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</si>
  <si>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</si>
  <si>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</si>
  <si>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</si>
  <si>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</si>
  <si>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</si>
  <si>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</si>
  <si>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</si>
  <si>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</si>
  <si>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</si>
  <si>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</si>
  <si>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</si>
  <si>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</si>
  <si>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</si>
  <si>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</si>
  <si>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</si>
  <si>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</si>
  <si>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</si>
  <si>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</si>
  <si>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</si>
  <si>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</si>
  <si>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</si>
  <si>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</si>
  <si>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</si>
  <si>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</si>
  <si>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</si>
  <si>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</si>
  <si>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</si>
  <si>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</si>
  <si>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</si>
  <si>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</si>
  <si>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</si>
  <si>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</si>
  <si>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</si>
  <si>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</si>
  <si>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</si>
  <si>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</si>
  <si>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</si>
  <si>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</si>
  <si>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</si>
  <si>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</si>
  <si>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</si>
  <si>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</si>
  <si>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</si>
  <si>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</si>
  <si>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</si>
  <si>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</si>
  <si>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</si>
  <si>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</si>
  <si>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</si>
  <si>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</si>
  <si>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</si>
  <si>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</si>
  <si>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</si>
  <si>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</si>
  <si>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</si>
  <si>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</si>
  <si>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</si>
  <si>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</si>
  <si>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</si>
  <si>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</si>
  <si>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</si>
  <si>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</si>
  <si>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</si>
  <si>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</si>
  <si>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</si>
  <si>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</si>
  <si>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</si>
  <si>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</si>
  <si>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</si>
  <si>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</si>
  <si>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</si>
  <si>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</si>
  <si>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</si>
  <si>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</si>
  <si>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</si>
  <si>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</si>
  <si>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</si>
  <si>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</si>
  <si>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</si>
  <si>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</si>
  <si>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</si>
  <si>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</si>
  <si>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</si>
  <si>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</si>
  <si>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</si>
  <si>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</si>
  <si>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</si>
  <si>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</si>
  <si>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</si>
  <si>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</si>
  <si>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</si>
  <si>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</si>
  <si>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</si>
  <si>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</si>
  <si>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</si>
  <si>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</si>
  <si>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</si>
  <si>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</si>
  <si>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</si>
  <si>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</si>
  <si>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</si>
  <si>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</si>
  <si>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</si>
  <si>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</si>
  <si>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</si>
  <si>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</si>
  <si>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</si>
  <si>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</si>
  <si>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</si>
  <si>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</si>
  <si>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</si>
  <si>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</si>
  <si>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</si>
  <si>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</si>
  <si>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</si>
  <si>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</si>
  <si>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</si>
  <si>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</si>
  <si>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</si>
  <si>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</si>
  <si>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</si>
  <si>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</si>
  <si>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</si>
  <si>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</si>
  <si>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</si>
  <si>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</si>
  <si>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</si>
  <si>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</si>
  <si>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</si>
  <si>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</si>
  <si>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</si>
  <si>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</si>
  <si>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</si>
  <si>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</si>
  <si>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</si>
  <si>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</si>
  <si>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</si>
  <si>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</si>
  <si>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</si>
  <si>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</si>
  <si>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</si>
  <si>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</si>
  <si>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</si>
  <si>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</si>
  <si>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</si>
  <si>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</si>
  <si>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</si>
  <si>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</si>
  <si>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</si>
  <si>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</si>
  <si>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</si>
  <si>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</si>
  <si>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</si>
  <si>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</si>
  <si>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</si>
  <si>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</si>
  <si>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</si>
  <si>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</si>
  <si>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</si>
  <si>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</si>
  <si>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</si>
  <si>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</si>
  <si>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</si>
  <si>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</si>
  <si>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</si>
  <si>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</si>
  <si>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</si>
  <si>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</si>
  <si>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</si>
  <si>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</si>
  <si>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</si>
  <si>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</si>
  <si>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</si>
  <si>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</si>
  <si>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</si>
  <si>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</si>
  <si>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</si>
  <si>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</si>
  <si>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</si>
  <si>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</si>
  <si>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</si>
  <si>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</si>
  <si>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</si>
  <si>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</si>
  <si>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</si>
  <si>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</si>
  <si>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</si>
  <si>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</si>
  <si>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</si>
  <si>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</si>
  <si>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</si>
  <si>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</si>
  <si>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</si>
  <si>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</si>
  <si>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</si>
  <si>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</si>
  <si>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</si>
  <si>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</si>
  <si>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</si>
  <si>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</si>
  <si>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</si>
  <si>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</si>
  <si>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</si>
  <si>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</si>
  <si>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</si>
  <si>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</si>
  <si>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</si>
  <si>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</si>
  <si>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</si>
  <si>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</si>
  <si>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</si>
  <si>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</si>
  <si>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</si>
  <si>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</si>
  <si>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</si>
  <si>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</si>
  <si>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</si>
  <si>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</si>
  <si>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</si>
  <si>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</si>
  <si>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</si>
  <si>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</si>
  <si>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</si>
  <si>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</si>
  <si>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</si>
  <si>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</si>
  <si>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</si>
  <si>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</si>
  <si>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</si>
  <si>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</si>
  <si>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</si>
  <si>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</si>
  <si>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</si>
  <si>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</si>
  <si>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</si>
  <si>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</si>
  <si>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</si>
  <si>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</si>
  <si>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</si>
  <si>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</si>
  <si>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</si>
  <si>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</si>
  <si>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</si>
  <si>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</si>
  <si>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</si>
  <si>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</si>
  <si>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</si>
  <si>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</si>
  <si>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</si>
  <si>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</si>
  <si>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</si>
  <si>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</si>
  <si>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</si>
  <si>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</si>
  <si>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</si>
  <si>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</si>
  <si>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</si>
  <si>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</si>
  <si>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</si>
  <si>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</si>
  <si>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</si>
  <si>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</si>
  <si>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</si>
  <si>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</si>
  <si>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</si>
  <si>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</si>
  <si>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</si>
  <si>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</si>
  <si>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</si>
  <si>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</si>
  <si>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</si>
  <si>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</si>
  <si>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</si>
  <si>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</si>
  <si>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</si>
  <si>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</si>
  <si>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</si>
  <si>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</si>
  <si>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</si>
  <si>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</si>
  <si>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</si>
  <si>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</si>
  <si>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</si>
  <si>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</si>
  <si>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</si>
  <si>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</si>
  <si>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</si>
  <si>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</si>
  <si>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</si>
  <si>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</si>
  <si>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</si>
  <si>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</si>
  <si>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</si>
  <si>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</si>
  <si>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</si>
  <si>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</si>
  <si>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</si>
  <si>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</si>
  <si>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</si>
  <si>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</si>
  <si>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</si>
  <si>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</si>
  <si>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</si>
  <si>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</si>
  <si>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</si>
  <si>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</si>
  <si>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</si>
  <si>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</si>
  <si>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</si>
  <si>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</si>
  <si>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</si>
  <si>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</si>
  <si>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</si>
  <si>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</si>
  <si>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</si>
  <si>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</si>
  <si>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</si>
  <si>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</si>
  <si>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</si>
  <si>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</si>
  <si>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</si>
  <si>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</si>
  <si>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</si>
  <si>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</si>
  <si>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</si>
  <si>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</si>
  <si>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</si>
  <si>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</si>
  <si>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</si>
  <si>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</si>
  <si>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</si>
  <si>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</si>
  <si>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</si>
  <si>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</si>
  <si>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</si>
  <si>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</si>
  <si>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</si>
  <si>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</si>
  <si>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</si>
  <si>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</si>
  <si>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</si>
  <si>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</si>
  <si>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</si>
  <si>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</si>
  <si>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</si>
  <si>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</si>
  <si>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</si>
  <si>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</si>
  <si>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</si>
  <si>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</si>
  <si>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</si>
  <si>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</si>
  <si>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</si>
  <si>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</si>
  <si>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</si>
  <si>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</si>
  <si>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</si>
  <si>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</si>
  <si>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</si>
  <si>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</si>
  <si>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</si>
  <si>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</si>
  <si>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</si>
  <si>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</si>
  <si>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</si>
  <si>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</si>
  <si>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</si>
  <si>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</si>
  <si>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</si>
  <si>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</si>
  <si>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</si>
  <si>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</si>
  <si>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</si>
  <si>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</si>
  <si>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</si>
  <si>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</si>
  <si>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</si>
  <si>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</si>
  <si>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</si>
  <si>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</si>
  <si>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</si>
  <si>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</si>
  <si>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</si>
  <si>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</si>
  <si>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</si>
  <si>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</si>
  <si>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</si>
  <si>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</si>
  <si>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</si>
  <si>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</si>
  <si>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</si>
  <si>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</si>
  <si>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</si>
  <si>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</si>
  <si>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</si>
  <si>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</si>
  <si>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</si>
  <si>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</si>
  <si>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</si>
  <si>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</si>
  <si>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</si>
  <si>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</si>
  <si>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</si>
  <si>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</si>
  <si>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</si>
  <si>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</si>
  <si>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</si>
  <si>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</si>
  <si>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</si>
  <si>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</si>
  <si>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</si>
  <si>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</si>
  <si>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</si>
  <si>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</si>
  <si>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</si>
  <si>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</si>
  <si>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</si>
  <si>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</si>
  <si>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</si>
  <si>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</si>
  <si>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</si>
  <si>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</si>
  <si>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</si>
  <si>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</si>
  <si>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</si>
  <si>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</si>
  <si>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</si>
  <si>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</si>
  <si>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</si>
  <si>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</si>
  <si>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</si>
  <si>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</si>
  <si>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</si>
  <si>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</si>
  <si>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</si>
  <si>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</si>
  <si>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</si>
  <si>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</si>
  <si>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</si>
  <si>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</si>
  <si>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</si>
  <si>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</si>
  <si>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</si>
  <si>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</si>
  <si>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</si>
  <si>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</si>
  <si>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</si>
  <si>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</si>
  <si>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</si>
  <si>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</si>
  <si>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</si>
  <si>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</si>
  <si>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</si>
  <si>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</si>
  <si>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</si>
  <si>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</si>
  <si>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</si>
  <si>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</si>
  <si>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</si>
  <si>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</si>
  <si>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</si>
  <si>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</si>
  <si>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</si>
  <si>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</si>
  <si>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</si>
  <si>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</si>
  <si>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</si>
  <si>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</si>
  <si>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</si>
  <si>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</si>
  <si>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</si>
  <si>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</si>
  <si>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</si>
  <si>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</si>
  <si>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</si>
  <si>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</si>
  <si>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</si>
  <si>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</si>
  <si>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</si>
  <si>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</si>
  <si>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</si>
  <si>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</si>
  <si>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</si>
  <si>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</si>
  <si>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</si>
  <si>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</si>
  <si>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</si>
  <si>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</si>
  <si>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</si>
  <si>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</si>
  <si>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</si>
  <si>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</si>
  <si>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</si>
  <si>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</si>
  <si>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</si>
  <si>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</si>
  <si>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</si>
  <si>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</si>
  <si>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</si>
  <si>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</si>
  <si>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</si>
  <si>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</si>
  <si>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</si>
  <si>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</si>
  <si>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</si>
  <si>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</si>
  <si>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</si>
  <si>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</si>
  <si>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</si>
  <si>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</si>
  <si>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</si>
  <si>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</si>
  <si>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</si>
  <si>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</si>
  <si>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</si>
  <si>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</si>
  <si>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</si>
  <si>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</si>
  <si>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</si>
  <si>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</si>
  <si>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</si>
  <si>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</si>
  <si>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</si>
  <si>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</si>
  <si>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</si>
  <si>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</si>
  <si>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</si>
  <si>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</si>
  <si>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</si>
  <si>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</si>
  <si>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</si>
  <si>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</si>
  <si>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</si>
  <si>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</si>
  <si>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</si>
  <si>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</si>
  <si>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</si>
  <si>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</si>
  <si>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</si>
  <si>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</si>
  <si>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</si>
  <si>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</si>
  <si>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</si>
  <si>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</si>
  <si>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</si>
  <si>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</si>
  <si>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</si>
  <si>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</si>
  <si>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</si>
  <si>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</si>
  <si>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</si>
  <si>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</si>
  <si>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</si>
  <si>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</si>
  <si>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</si>
  <si>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</si>
  <si>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</si>
  <si>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</si>
  <si>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</si>
  <si>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</si>
  <si>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</si>
  <si>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</si>
  <si>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</si>
  <si>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</si>
  <si>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</si>
  <si>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</si>
  <si>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</si>
  <si>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</si>
  <si>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</si>
  <si>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</si>
  <si>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</si>
  <si>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</si>
  <si>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</si>
  <si>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</si>
  <si>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</si>
  <si>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</si>
  <si>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</si>
  <si>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</si>
  <si>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</si>
  <si>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</si>
  <si>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</si>
  <si>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</si>
  <si>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</si>
  <si>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</si>
  <si>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</si>
  <si>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</si>
  <si>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</si>
  <si>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</si>
  <si>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</si>
  <si>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</si>
  <si>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</si>
  <si>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</si>
  <si>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</si>
  <si>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</si>
  <si>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</si>
  <si>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</si>
  <si>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</si>
  <si>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</si>
  <si>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</si>
  <si>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</si>
  <si>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</si>
  <si>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</si>
  <si>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</si>
  <si>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</si>
  <si>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</si>
  <si>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</si>
  <si>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</si>
  <si>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</si>
  <si>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</si>
  <si>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</si>
  <si>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</si>
  <si>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</si>
  <si>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</si>
  <si>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</si>
  <si>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</si>
  <si>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</si>
  <si>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</si>
  <si>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</si>
  <si>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</si>
  <si>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</si>
  <si>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</si>
  <si>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</si>
  <si>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</si>
  <si>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</si>
  <si>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</si>
  <si>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</si>
  <si>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</si>
  <si>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</si>
  <si>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</si>
  <si>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</si>
  <si>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</si>
  <si>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</si>
  <si>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</si>
  <si>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</si>
  <si>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</si>
  <si>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</si>
  <si>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</si>
  <si>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</si>
  <si>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</si>
  <si>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</si>
  <si>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</si>
  <si>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</si>
  <si>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</si>
  <si>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</si>
  <si>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</si>
  <si>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</si>
  <si>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</si>
  <si>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</si>
  <si>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</si>
  <si>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</si>
  <si>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</si>
  <si>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</si>
  <si>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</si>
  <si>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</si>
  <si>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</si>
  <si>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</si>
  <si>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</si>
  <si>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</si>
  <si>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</si>
  <si>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</si>
  <si>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</si>
  <si>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</si>
  <si>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</si>
  <si>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</si>
  <si>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</si>
  <si>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</si>
  <si>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</si>
  <si>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</si>
  <si>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</si>
  <si>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</si>
  <si>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</si>
  <si>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</si>
  <si>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</si>
  <si>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</si>
  <si>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</si>
  <si>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</si>
  <si>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</si>
  <si>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</si>
  <si>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</si>
  <si>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</si>
  <si>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</si>
  <si>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</si>
  <si>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</si>
  <si>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</si>
  <si>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</si>
  <si>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</si>
  <si>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</si>
  <si>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</si>
  <si>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</si>
  <si>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</si>
  <si>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</si>
  <si>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</si>
  <si>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</si>
  <si>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</si>
  <si>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</si>
  <si>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</si>
  <si>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</si>
  <si>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</si>
  <si>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</si>
  <si>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</si>
  <si>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</si>
  <si>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</si>
  <si>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</si>
  <si>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</si>
  <si>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</si>
  <si>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</si>
  <si>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</si>
  <si>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</si>
  <si>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</si>
  <si>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</si>
  <si>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</si>
  <si>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</si>
  <si>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</si>
  <si>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</si>
  <si>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</si>
  <si>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</si>
  <si>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</si>
  <si>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</si>
  <si>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</si>
  <si>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</si>
  <si>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</si>
  <si>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</si>
  <si>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</si>
  <si>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</si>
  <si>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</si>
  <si>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</si>
  <si>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</si>
  <si>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</si>
  <si>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</si>
  <si>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</si>
  <si>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</si>
  <si>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</si>
  <si>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</si>
  <si>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</si>
  <si>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</si>
  <si>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</si>
  <si>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</si>
  <si>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</si>
  <si>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</si>
  <si>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</si>
  <si>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</si>
  <si>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</si>
  <si>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</si>
  <si>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</si>
  <si>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</si>
  <si>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</si>
  <si>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</si>
  <si>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</si>
  <si>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</si>
  <si>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</si>
  <si>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</si>
  <si>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</si>
  <si>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</si>
  <si>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</si>
  <si>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</si>
  <si>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</si>
  <si>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</si>
  <si>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</si>
  <si>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</si>
  <si>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</si>
  <si>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</si>
  <si>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</si>
  <si>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</si>
  <si>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</si>
  <si>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</si>
  <si>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</si>
  <si>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</si>
  <si>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</si>
  <si>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</si>
  <si>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</si>
  <si>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</si>
  <si>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</si>
  <si>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</si>
  <si>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</si>
  <si>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</si>
  <si>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</si>
  <si>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</si>
  <si>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</si>
  <si>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</si>
  <si>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</si>
  <si>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</si>
  <si>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</si>
  <si>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</si>
  <si>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</si>
  <si>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</si>
  <si>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</si>
  <si>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</si>
  <si>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</si>
  <si>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</si>
  <si>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</si>
  <si>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</si>
  <si>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</si>
  <si>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</si>
  <si>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</si>
  <si>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</si>
  <si>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</si>
  <si>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</si>
  <si>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</si>
  <si>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</si>
  <si>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</si>
  <si>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</si>
  <si>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</si>
  <si>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</si>
  <si>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</si>
  <si>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</si>
  <si>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</si>
  <si>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</si>
  <si>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</si>
  <si>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</si>
  <si>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</si>
  <si>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</si>
  <si>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</si>
  <si>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</si>
  <si>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</si>
  <si>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</si>
  <si>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</si>
  <si>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</si>
  <si>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</si>
  <si>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</si>
  <si>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</si>
  <si>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</si>
  <si>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</si>
  <si>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</si>
  <si>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</si>
  <si>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</si>
  <si>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</si>
  <si>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</si>
  <si>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</si>
  <si>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</si>
  <si>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</si>
  <si>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</si>
  <si>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</si>
  <si>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</si>
  <si>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</si>
  <si>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</si>
  <si>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</si>
  <si>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</si>
  <si>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</si>
  <si>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</si>
  <si>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</si>
  <si>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</si>
  <si>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</si>
  <si>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</si>
  <si>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</si>
  <si>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</si>
  <si>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</si>
  <si>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</si>
  <si>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</si>
  <si>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</si>
  <si>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</si>
  <si>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</si>
  <si>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</si>
  <si>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</si>
  <si>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</si>
  <si>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</si>
  <si>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</si>
  <si>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</si>
  <si>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</si>
  <si>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</si>
  <si>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</si>
  <si>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</si>
  <si>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</si>
  <si>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</si>
  <si>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</si>
  <si>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</si>
  <si>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</si>
  <si>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</si>
  <si>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</si>
  <si>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</si>
  <si>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</si>
  <si>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</si>
  <si>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</si>
  <si>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</si>
  <si>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</si>
  <si>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</si>
  <si>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</si>
  <si>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</si>
  <si>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</si>
  <si>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</si>
  <si>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</si>
  <si>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</si>
  <si>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</si>
  <si>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</si>
  <si>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</si>
  <si>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</si>
  <si>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</si>
  <si>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</si>
  <si>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</si>
  <si>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</si>
  <si>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</si>
  <si>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</si>
  <si>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</si>
  <si>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</si>
  <si>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</si>
  <si>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</si>
  <si>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</si>
  <si>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</si>
  <si>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</si>
  <si>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</si>
  <si>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</si>
  <si>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</si>
  <si>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</si>
  <si>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</si>
  <si>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</si>
  <si>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</si>
  <si>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</si>
  <si>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</si>
  <si>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</si>
  <si>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</si>
  <si>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</si>
  <si>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</si>
  <si>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</si>
  <si>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</si>
  <si>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</si>
  <si>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</si>
  <si>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</si>
  <si>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</si>
  <si>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</si>
  <si>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</si>
  <si>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</si>
  <si>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</si>
  <si>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</si>
  <si>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</si>
  <si>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</si>
  <si>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</si>
  <si>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</si>
  <si>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</si>
  <si>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</si>
  <si>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</si>
  <si>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</si>
  <si>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</si>
  <si>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</si>
  <si>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</si>
  <si>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</si>
  <si>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</si>
  <si>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</si>
  <si>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</si>
  <si>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</si>
  <si>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</si>
  <si>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</si>
  <si>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</si>
  <si>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</si>
  <si>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</si>
  <si>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</si>
  <si>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</si>
  <si>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</si>
  <si>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</si>
  <si>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</si>
  <si>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</si>
  <si>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</si>
  <si>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</si>
  <si>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</si>
  <si>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</si>
  <si>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</si>
  <si>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</si>
  <si>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</si>
  <si>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</si>
  <si>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</si>
  <si>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</si>
  <si>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</si>
  <si>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</si>
  <si>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</si>
  <si>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</si>
  <si>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</si>
  <si>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</si>
  <si>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</si>
  <si>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</si>
  <si>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</si>
  <si>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</si>
  <si>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</si>
  <si>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</si>
  <si>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</si>
  <si>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</si>
  <si>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</si>
  <si>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</si>
  <si>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</si>
  <si>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</si>
  <si>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</si>
  <si>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</si>
  <si>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</si>
  <si>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</si>
  <si>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</si>
  <si>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</si>
  <si>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</si>
  <si>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</si>
  <si>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</si>
  <si>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</si>
  <si>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</si>
  <si>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</si>
  <si>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</si>
  <si>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</si>
  <si>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</si>
  <si>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</si>
  <si>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</si>
  <si>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</si>
  <si>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</si>
  <si>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</si>
  <si>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</si>
  <si>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</si>
  <si>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</si>
  <si>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</si>
  <si>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</si>
  <si>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</si>
  <si>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</si>
  <si>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</si>
  <si>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</si>
  <si>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</si>
  <si>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</si>
  <si>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</si>
  <si>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</si>
  <si>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</si>
  <si>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</si>
  <si>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</si>
  <si>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</si>
  <si>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</si>
  <si>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</si>
  <si>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</si>
  <si>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</si>
  <si>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</si>
  <si>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</si>
  <si>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</si>
  <si>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</si>
  <si>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</si>
  <si>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</si>
  <si>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</si>
  <si>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</si>
  <si>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</si>
  <si>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</si>
  <si>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</si>
  <si>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</si>
  <si>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</si>
  <si>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</si>
  <si>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</si>
  <si>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</si>
  <si>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</si>
  <si>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</si>
  <si>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</si>
  <si>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</si>
  <si>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</si>
  <si>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</si>
  <si>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</si>
  <si>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</si>
  <si>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</si>
  <si>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</si>
  <si>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</si>
  <si>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</si>
  <si>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</si>
  <si>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</si>
  <si>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</si>
  <si>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</si>
  <si>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</si>
  <si>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</si>
  <si>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</si>
  <si>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</si>
  <si>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</si>
  <si>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</si>
  <si>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</si>
  <si>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</si>
  <si>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</si>
  <si>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</si>
  <si>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</si>
  <si>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</si>
  <si>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</si>
  <si>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</si>
  <si>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</si>
  <si>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</si>
  <si>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</si>
  <si>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</si>
  <si>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</si>
  <si>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</si>
  <si>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</si>
  <si>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</si>
  <si>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</si>
  <si>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</si>
  <si>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</si>
  <si>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</si>
  <si>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</si>
  <si>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</si>
  <si>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</si>
  <si>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</si>
  <si>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</si>
  <si>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</si>
  <si>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</si>
  <si>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</si>
  <si>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</si>
  <si>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</si>
  <si>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</si>
  <si>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</si>
  <si>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</si>
  <si>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</si>
  <si>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</si>
  <si>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</si>
  <si>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</si>
  <si>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</si>
  <si>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</si>
  <si>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</si>
  <si>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</si>
  <si>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</si>
  <si>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</si>
  <si>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</si>
  <si>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</si>
  <si>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</si>
  <si>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</si>
  <si>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</si>
  <si>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</si>
  <si>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</si>
  <si>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</si>
  <si>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</si>
  <si>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</si>
  <si>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</si>
  <si>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</si>
  <si>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</si>
  <si>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</si>
  <si>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</si>
  <si>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</si>
  <si>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</si>
  <si>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</si>
  <si>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</si>
  <si>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</si>
  <si>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</si>
  <si>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</si>
  <si>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</si>
  <si>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</si>
  <si>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</si>
  <si>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</si>
  <si>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</si>
  <si>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</si>
  <si>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</si>
  <si>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</si>
  <si>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</si>
  <si>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</si>
  <si>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</si>
  <si>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</si>
  <si>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</si>
  <si>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</si>
  <si>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</si>
  <si>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</si>
  <si>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</si>
  <si>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</si>
  <si>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</si>
  <si>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</si>
  <si>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</si>
  <si>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</si>
  <si>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</si>
  <si>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</si>
  <si>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</si>
  <si>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</si>
  <si>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</si>
  <si>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</si>
  <si>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</si>
  <si>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</si>
  <si>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</si>
  <si>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</si>
  <si>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</si>
  <si>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</si>
  <si>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</si>
  <si>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</si>
  <si>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</si>
  <si>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</si>
  <si>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</si>
  <si>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</si>
  <si>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</si>
  <si>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</si>
  <si>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</si>
  <si>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</si>
  <si>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</si>
  <si>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</si>
  <si>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</si>
  <si>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</si>
  <si>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</si>
  <si>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</si>
  <si>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</si>
  <si>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</si>
  <si>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</si>
  <si>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</si>
  <si>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</si>
  <si>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</si>
  <si>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</si>
  <si>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</si>
  <si>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</si>
  <si>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</si>
  <si>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</si>
  <si>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</si>
  <si>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</si>
  <si>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</si>
  <si>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</si>
  <si>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</si>
  <si>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</si>
  <si>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</si>
  <si>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</si>
  <si>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</si>
  <si>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</si>
  <si>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</si>
  <si>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</si>
  <si>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</si>
  <si>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</si>
  <si>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</si>
  <si>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</si>
  <si>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</si>
  <si>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</si>
  <si>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</si>
  <si>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</si>
  <si>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</si>
  <si>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</si>
  <si>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</si>
  <si>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</si>
  <si>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</si>
  <si>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</si>
  <si>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</si>
  <si>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</si>
  <si>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</si>
  <si>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</si>
  <si>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</si>
  <si>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</si>
  <si>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</si>
  <si>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</si>
  <si>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</si>
  <si>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</si>
  <si>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</si>
  <si>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</si>
  <si>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</si>
  <si>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</si>
  <si>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</si>
  <si>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</si>
  <si>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</si>
  <si>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</si>
  <si>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</si>
  <si>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</si>
  <si>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</si>
  <si>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</si>
  <si>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</si>
  <si>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</si>
  <si>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</si>
  <si>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</si>
  <si>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</si>
  <si>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</si>
  <si>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</si>
  <si>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</si>
  <si>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</si>
  <si>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</si>
  <si>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</si>
  <si>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</si>
  <si>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</si>
  <si>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</si>
  <si>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</si>
  <si>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</si>
  <si>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</si>
  <si>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</si>
  <si>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</si>
  <si>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</si>
  <si>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</si>
  <si>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</si>
  <si>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</si>
  <si>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</si>
  <si>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</si>
  <si>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</si>
  <si>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</si>
  <si>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</si>
  <si>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</si>
  <si>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</si>
  <si>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</si>
  <si>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</si>
  <si>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</si>
  <si>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</si>
  <si>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</si>
  <si>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</si>
  <si>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</si>
  <si>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</si>
  <si>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</si>
  <si>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</si>
  <si>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</si>
  <si>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</si>
  <si>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</si>
  <si>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</si>
  <si>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</si>
  <si>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</si>
  <si>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</si>
  <si>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</si>
  <si>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</si>
  <si>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</si>
  <si>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</si>
  <si>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</si>
  <si>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</si>
  <si>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</si>
  <si>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</si>
  <si>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</si>
  <si>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</si>
  <si>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</si>
  <si>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</si>
  <si>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</si>
  <si>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</si>
  <si>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</si>
  <si>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</si>
  <si>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</si>
  <si>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</si>
  <si>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</si>
  <si>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</si>
  <si>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</si>
  <si>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</si>
  <si>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</si>
  <si>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</si>
  <si>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</si>
  <si>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</si>
  <si>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</si>
  <si>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</si>
  <si>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</si>
  <si>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</si>
  <si>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</si>
  <si>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</si>
  <si>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</si>
  <si>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</si>
  <si>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</si>
  <si>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</si>
  <si>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</si>
  <si>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</si>
  <si>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</si>
  <si>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</si>
  <si>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</si>
  <si>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</si>
  <si>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</si>
  <si>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</si>
  <si>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</si>
  <si>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</si>
  <si>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</si>
  <si>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</si>
  <si>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</si>
  <si>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</si>
  <si>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</si>
  <si>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</si>
  <si>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</si>
  <si>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</si>
  <si>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</si>
  <si>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</si>
  <si>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</si>
  <si>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</si>
  <si>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</si>
  <si>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</si>
  <si>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</si>
  <si>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</si>
  <si>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</si>
  <si>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</si>
  <si>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</si>
  <si>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</si>
  <si>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</si>
  <si>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</si>
  <si>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</si>
  <si>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</si>
  <si>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</si>
  <si>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</si>
  <si>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</si>
  <si>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</si>
  <si>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</si>
  <si>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</si>
  <si>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</si>
  <si>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</si>
  <si>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</si>
  <si>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</si>
  <si>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</si>
  <si>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</si>
  <si>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</si>
  <si>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</si>
  <si>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</si>
  <si>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</si>
  <si>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</si>
  <si>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</si>
  <si>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</si>
  <si>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</si>
  <si>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</si>
  <si>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</si>
  <si>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</si>
  <si>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</si>
  <si>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</si>
  <si>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</si>
  <si>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</si>
  <si>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</si>
  <si>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</si>
  <si>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</si>
  <si>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</si>
  <si>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</si>
  <si>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</si>
  <si>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</si>
  <si>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</si>
  <si>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</si>
  <si>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</si>
  <si>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</si>
  <si>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 ETA 30 min</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</si>
  <si>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</si>
  <si>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</si>
  <si>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</si>
  <si>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</si>
  <si>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</si>
  <si>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</si>
  <si>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</si>
  <si>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</si>
  <si>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</si>
  <si>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</si>
  <si>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</si>
  <si>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</si>
  <si>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</si>
  <si>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</si>
  <si>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</si>
  <si>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</si>
  <si>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</si>
  <si>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</si>
  <si>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</si>
  <si>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</si>
  <si>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</si>
  <si>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</si>
  <si>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100 mins</t>
  </si>
  <si>
    <t>PCM-20251101-00000499</t>
  </si>
  <si>
    <t>ETA 90 mins</t>
  </si>
  <si>
    <t>TT-20251101-00429</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</si>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</sst>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299.45573622685333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45962.404162152779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45962.404162152779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45962.404162152779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45962.404162152779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45962.404162152779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45962.404162152779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45962.404162152779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45962.404162152779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45962.404162152779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45962.404162152779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45962.404162152779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45962.404162152779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45962.404162152779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45962.404162152779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45962.404162152779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45962.404162152779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45962.404162152779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45962.404162152779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45962.404162152779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45962.404162152779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45962.404162152779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45962.404162152779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45962.404162152779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45962.404162152779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45962.404162152779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45962.404162152779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45962.404162152779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45962.404162152779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45962.404162152779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45962.404162152779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45962.404162152779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45962.404162152779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45962.404162152779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45962.404162152779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45962.404162152779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45962.404162152779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45962.404162152779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45962.404162152779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45962.404162152779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45962.404162152779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45962.404162152779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45962.404162152779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45962.404162152779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45962.404162152779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45962.404162152779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45962.404162152779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45962.404162152779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45962.404162152779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45962.404162152779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45962.404162152779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45962.404162152779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45962.404162152779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45962.404162152779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45962.404162152779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45962.404162152779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45962.404162152779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45962.404162152779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45962.404162152779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45962.404162152779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45962.404162152779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45962.404162152779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45962.404162152779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45962.404162152779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45962.404162152779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45962.404162152779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45962.404162152779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45962.404162152779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45962.404162152779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45962.404162152779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45962.404162152779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45962.404162152779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45962.404162152779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45962.404162152779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45962.404162152779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45962.404162152779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45962.404162152779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45962.404162152779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45962.404162152779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45962.404162152779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45962.404162152779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45962.404162152779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45962.404162152779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45962.404162152779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45962.404162152779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45962.404162152779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45962.404162152779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45962.404162152779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45962.404162152779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45962.404162152779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45962.404162152779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45962.404162152779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45962.404162152779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45962.404162152779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45962.404162152779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45962.404162152779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45962.404162152779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45962.404162152779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45962.404162152779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45962.404162152779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45962.404162152779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45962.404162152779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45962.404162152779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45962.404162152779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45962.404162152779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45962.404162152779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45962.404162152779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45962.404162152779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45962.404162152779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45962.404162152779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45962.404162152779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45962.404162152779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45962.404162152779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45962.404162152779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45962.404162152779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45962.404162152779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45962.404162152779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45962.404162152779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45962.404162152779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45962.404162152779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45962.404162152779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45962.404162152779</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45962.404162152779</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6A0658A1-1345-4E7E-AE4B-6B7BA550B18A}"/>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137.404324189818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3.6620788194486522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0.18597928241069894</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0.16593298611405771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0.12637280092894798</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0.10160428241215413</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5.1257060185889713E-2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45962.404162152779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45962.404162152779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45962.404162152779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45962.404162152779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45962.404162152779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45962.404162152779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45962.404162152779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45962.404162152779</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45962.404162152779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45962.404162152779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45962.404162152779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45962.404162152779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45962.404162152779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45962.404162152779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45962.404162152779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45962.404162152779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45962.404162152779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45962.404162152779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45962.404162152779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45962.404162152779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45962.404162152779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45962.404162152779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45962.404162152779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45962.404162152779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45962.404162152779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45962.404162152779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45962.404162152779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45962.404162152779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45962.404162152779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45962.404162152779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45962.404162152779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45962.404162152779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45962.404162152779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45962.404162152779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45962.404162152779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45962.404162152779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45962.404162152779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45962.404162152779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45962.404162152779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45962.404162152779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45962.404162152779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45962.404162152779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45962.404162152779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45962.404162152779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45962.404162152779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45962.404162152779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45962.404162152779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45962.404162152779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45962.404162152779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45962.404162152779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45962.404162152779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45962.404162152779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45962.404162152779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45962.404162152779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45962.404162152779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45962.404162152779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45962.404162152779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45962.404162152779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45962.404162152779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45962.404162152779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45962.404162152779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45962.404162152779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45962.404162152779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45962.404162152779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45962.404162152779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45962.404162152779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45962.404162152779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45962.404162152779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45962.404162152779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45962.404162152779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45962.404162152779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45962.404162152779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45962.404162152779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45962.404162152779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45962.404162152779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45962.404162152779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45962.404162152779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45962.404162152779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45962.404162152779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45962.404162152779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45962.404162152779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45962.404162152779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45962.404162152779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45962.404162152779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45962.404162152779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45962.404162152779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45962.404162152779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45962.404162152779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45962.404162152779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45962.404162152779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45962.404162152779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45962.404162152779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45962.404162152779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45962.404162152779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45962.404162152779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45962.404162152779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45962.404162152779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45962.404162152779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45962.404162152779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45962.404162152779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45962.404162152779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45962.404162152779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45962.404162152779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45962.404162152779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45962.404162152779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45962.404162152779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45962.404162152779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45962.404162152779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45962.404162152779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45962.404162152779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45962.404162152779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45962.404162152779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45962.404162152779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45962.404162152779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45962.404162152779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45962.404162152779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45962.404162152779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45962.404162152779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45962.404162152779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45962.404162152779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45962.404162152779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45962.404162152779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45962.404162152779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45962.404162152779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45962.404162152779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45962.404162152779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45962.404162152779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45962.404162152779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45962.404162152779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45962.404162152779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45962.404162152779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45962.404162152779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45962.404162152779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45962.404162152779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45962.404162152779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45962.404162152779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45962.404162152779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45962.404162152779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45962.404162152779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45962.404162152779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45962.404162152779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45962.404162152779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45962.404162152779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45962.404162152779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45962.404162152779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45962.404162152779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45962.404162152779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45962.404162152779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45962.404162152779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45962.404162152779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45962.404162152779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45962.404162152779</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45962.404162152779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45962.404162152779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45962.404162152779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45962.404162152779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45962.404162152779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45962.404162152779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45962.404162152779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45962.404162152779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45962.404162152779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45962.404162152779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45962.404162152779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45962.404162152779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45962.404162152779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45962.404162152779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45962.404162152779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45962.404162152779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45962.404162152779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45962.404162152779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45962.404162152779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45962.404162152779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45962.404162152779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45962.404162152779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45962.404162152779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45962.404162152779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45962.404162152779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45962.404162152779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45962.404162152779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45962.404162152779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45962.404162152779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45962.404162152779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45962.404162152779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45962.404162152779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45962.404162152779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45962.404162152779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45962.404162152779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45962.404162152779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45962.404162152779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45962.404162152779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45962.404162152779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45962.404162152779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45962.404162152779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45962.404162152779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45962.404162152779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45962.404162152779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45962.404162152779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45962.404162152779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45962.404162152779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45962.404162152779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45962.404162152779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45962.404162152779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45962.404162152779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45962.404162152779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45962.404162152779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45962.404162152779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45962.404162152779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45962.404162152779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45962.404162152779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45962.404162152779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45962.404162152779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45962.404162152779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45962.404162152779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45962.404162152779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45962.404162152779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45962.404162152779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45962.404162152779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45962.404162152779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45962.404162152779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45962.404162152779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45962.404162152779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45962.404162152779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45962.404162152779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45962.404162152779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45962.404162152779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45962.404162152779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45962.404162152779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45962.404162152779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45962.404162152779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45962.404162152779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45962.404162152779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45962.404162152779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45962.404162152779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45962.404162152779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45962.404162152779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45962.404162152779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45962.404162152779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45962.404162152779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45962.404162152779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45962.404162152779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45962.404162152779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45962.404162152779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45962.404162152779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45962.404162152779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45962.404162152779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45962.404162152779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45962.404162152779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45962.404162152779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45962.404162152779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45962.404162152779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45962.404162152779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45962.404162152779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45962.404162152779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45962.404162152779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45962.404162152779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45962.404162152779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45962.404162152779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45962.404162152779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45962.404162152779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45962.404162152779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45962.404162152779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45962.404162152779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45962.404162152779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45962.404162152779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45962.404162152779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45962.404162152779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45962.404162152779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45962.404162152779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45962.404162152779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45962.404162152779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45962.404162152779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45962.404162152779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45962.404162152779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45962.404162152779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45962.404162152779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45962.404162152779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45962.404162152779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45962.404162152779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45962.404162152779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45962.404162152779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45962.404162152779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45962.404162152779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45962.404162152779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45962.404162152779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45962.404162152779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45962.404162152779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45962.404162152779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45962.404162152779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45962.404162152779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45962.404162152779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45962.404162152779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45962.404162152779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45962.404162152779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45962.404162152779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45962.404162152779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45962.404162152779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45962.404162152779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45962.404162152779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45962.404162152779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45962.404162152779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45962.404162152779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45962.404162152779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45962.404162152779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45962.404162152779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45962.404162152779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45962.404162152779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45962.404162152779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45962.404162152779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45962.404162152779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45962.404162152779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45962.404162152779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45962.404162152779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45962.404162152779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45962.404162152779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45962.404162152779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45962.404162152779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45962.404162152779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45962.404162152779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45962.404162152779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45962.404162152779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45962.404162152779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45962.404162152779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45962.404162152779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45962.404162152779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45962.404162152779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45962.404162152779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45962.404162152779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45962.404162152779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45962.404162152779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45962.404162152779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45962.404162152779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45962.404162152779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45962.404162152779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45962.404162152779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45962.404162152779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45962.404162152779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45962.404162152779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45962.404162152779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45962.404162152779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45962.404162152779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45962.404162152779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45962.404162152779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45962.404162152779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45962.404162152779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45962.404162152779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45962.404162152779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45962.404162152779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45962.404162152779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45962.404162152779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45962.404162152779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45962.404162152779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45962.404162152779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45962.404162152779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45962.404162152779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45962.404162152779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45962.404162152779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45962.404162152779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45962.404162152779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45962.404162152779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45962.404162152779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45962.404162152779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45962.404162152779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45962.404162152779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45962.404162152779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45962.404162152779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45962.404162152779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45962.404162152779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45962.404162152779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45962.404162152779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45962.404162152779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45962.404162152779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45962.404162152779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45962.404162152779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45962.404162152779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45962.404162152779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45962.404162152779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45962.404162152779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45962.404162152779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45962.404162152779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45962.404162152779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45962.404162152779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45962.404162152779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45962.404162152779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45962.404162152779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45962.404162152779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45962.404162152779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45962.404162152779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45962.404162152779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45962.404162152779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45962.404162152779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45962.404162152779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45962.404162152779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45962.404162152779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45962.404162152779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45962.404162152779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45962.404162152779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45962.404162152779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45962.404162152779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45962.404162152779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45962.404162152779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45962.404162152779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45962.404162152779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45962.404162152779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45962.404162152779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45962.404162152779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45962.404162152779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45962.404162152779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45962.404162152779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45962.404162152779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45962.404162152779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45962.404162152779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45962.404162152779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45962.404162152779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45962.404162152779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45962.404162152779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45962.404162152779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45962.404162152779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45962.404162152779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45962.404162152779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45962.404162152779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45962.404162152779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45962.404162152779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45962.404162152779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45962.404162152779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45962.404162152779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45962.404162152779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45962.404162152779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45962.404162152779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45962.404162152779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45962.404162152779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45962.404162152779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45962.404162152779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45962.404162152779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45962.404162152779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45962.404162152779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45962.404162152779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45962.404162152779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45962.404162152779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45962.404162152779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45962.404162152779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45962.404162152779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45962.404162152779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45962.404162152779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45962.404162152779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45962.404162152779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45962.404162152779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45962.404162152779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45962.404162152779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45962.404162152779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45962.404162152779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45962.404162152779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45962.404162152779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45962.404162152779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45962.404162152779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45962.404162152779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45962.404162152779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45962.404162152779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45962.404162152779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45962.404162152779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45962.404162152779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45962.404162152779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45962.404162152779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45962.404162152779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45962.404162152779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45962.404162152779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45962.404162152779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45962.404162152779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45962.404162152779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45962.404162152779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45962.404162152779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45962.404162152779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45962.404162152779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45962.404162152779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45962.404162152779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45962.404162152779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45962.404162152779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45962.404162152779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45962.404162152779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45962.404162152779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45962.404162152779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45962.404162152779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45962.404162152779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45962.404162152779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45962.404162152779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45962.404162152779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45962.404162152779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45962.404162152779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45962.404162152779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45962.404162152779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45962.404162152779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45962.404162152779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45962.404162152779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45962.404162152779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45962.404162152779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45962.404162152779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45962.404162152779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45962.404162152779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45962.404162152779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45962.404162152779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45962.404162152779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45962.404162152779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45962.404162152779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45962.404162152779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45962.404162152779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45962.404162152779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45962.404162152779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45962.404162152779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45962.404162152779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45962.404162152779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45962.404162152779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45962.404162152779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45962.404162152779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45962.404162152779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45962.404162152779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45962.404162152779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45962.404162152779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45962.404162152779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45962.404162152779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45962.404162152779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45962.404162152779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45962.404162152779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45962.404162152779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45962.404162152779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45962.404162152779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45962.404162152779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45962.404162152779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45962.404162152779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45962.404162152779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45962.404162152779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45962.404162152779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45962.404162152779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45962.404162152779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45962.404162152779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45962.404162152779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45962.404162152779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45962.404162152779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45962.404162152779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45962.404162152779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45962.404162152779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45962.404162152779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45962.404162152779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45962.404162152779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45962.404162152779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45962.404162152779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45962.404162152779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45962.404162152779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45962.404162152779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45962.404162152779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45962.404162152779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45962.404162152779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45962.404162152779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45962.404162152779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45962.404162152779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45962.404162152779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45962.404162152779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45962.404162152779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45962.404162152779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45962.404162152779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45962.404162152779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45962.404162152779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45962.404162152779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45962.404162152779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45962.404162152779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45962.404162152779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45962.404162152779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45962.404162152779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45962.404162152779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45962.404162152779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45962.404162152779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45962.404162152779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45962.404162152779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45962.404162152779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45962.404162152779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45962.404162152779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45962.404162152779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45962.404162152779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45962.404162152779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45962.404162152779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45962.404162152779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45962.404162152779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45962.404162152779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45962.404162152779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45962.404162152779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45962.404162152779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45962.404162152779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45962.404162152779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45962.404162152779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45962.404162152779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45962.404162152779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45962.404162152779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45962.404162152779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45962.404162152779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45962.404162152779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45962.404162152779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45962.404162152779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45962.404162152779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45962.404162152779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45962.404162152779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45962.404162152779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45962.404162152779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45962.404162152779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45962.404162152779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45962.404162152779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45962.404162152779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45962.404162152779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45962.404162152779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45962.404162152779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45962.404162152779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45962.404162152779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45962.404162152779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45962.404162152779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45962.404162152779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45962.404162152779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45962.404162152779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45962.404162152779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45962.404162152779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45962.404162152779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45962.404162152779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45962.404162152779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45962.404162152779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45962.404162152779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45962.404162152779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45962.404162152779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45962.404162152779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45962.404162152779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45962.404162152779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45962.404162152779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45962.404162152779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45962.404162152779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45962.404162152779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45962.404162152779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45962.404162152779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45962.404162152779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45962.404162152779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45962.404162152779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45962.404162152779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45962.404162152779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45962.404162152779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45962.404162152779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45962.404162152779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45962.404162152779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45962.404162152779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45962.404162152779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45962.404162152779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45962.404162152779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45962.404162152779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45962.404162152779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45962.404162152779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45962.404162152779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45962.404162152779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45962.404162152779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45962.404162152779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45962.404162152779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45962.404162152779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45962.404162152779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45962.404162152779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45962.404162152779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45962.404162152779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45962.404162152779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45962.404162152779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45962.404162152779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45962.404162152779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45962.404162152779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45962.404162152779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45962.404162152779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45962.404162152779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45962.404162152779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45962.404162152779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45962.404162152779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45962.404162152779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45962.404162152779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45962.404162152779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45962.404162152779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45962.404162152779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45962.404162152779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45962.404162152779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45962.404162152779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45962.404162152779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45962.404162152779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45962.404162152779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45962.404162152779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45962.404162152779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45962.404162152779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45962.404162152779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45962.404162152779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45962.404162152779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45962.404162152779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45962.404162152779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45962.404162152779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45962.404162152779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45962.404162152779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45962.404162152779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45962.404162152779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45962.404162152779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45962.404162152779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45962.404162152779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45962.404162152779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45962.404162152779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45962.404162152779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45962.404162152779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45962.404162152779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45962.404162152779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45962.404162152779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45962.404162152779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45962.404162152779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45962.404162152779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45962.404162152779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45962.404162152779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45962.404162152779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45962.404162152779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45962.404162152779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45962.404162152779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45962.404162152779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45962.404162152779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45962.404162152779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45962.404162152779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45962.404162152779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45962.404162152779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45962.404162152779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45962.404162152779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45962.404162152779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45962.404162152779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45962.404162152779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45962.404162152779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45962.404162152779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45962.404162152779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45962.404162152779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45962.404162152779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45962.404162152779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45962.404162152779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45962.404162152779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45962.404162152779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45962.404162152779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45962.404162152779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45962.404162152779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45962.404162152779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45962.404162152779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45962.404162152779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45962.404162152779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45962.404162152779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45962.404162152779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45962.404162152779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45962.404162152779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45962.404162152779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45962.404162152779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45962.404162152779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45962.404162152779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45962.404162152779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45962.404162152779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45962.404162152779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45962.404162152779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45962.404162152779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45962.404162152779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45962.404162152779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45962.404162152779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45962.404162152779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45962.404162152779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45962.404162152779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45962.404162152779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45962.404162152779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45962.404162152779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45962.404162152779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45962.404162152779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45962.404162152779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45962.404162152779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45962.404162152779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45962.404162152779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45962.404162152779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45962.404162152779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45962.404162152779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45962.404162152779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45962.404162152779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45962.404162152779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45962.404162152779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45962.404162152779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45962.404162152779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45962.404162152779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45962.404162152779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45962.404162152779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45962.404162152779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45962.404162152779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45962.404162152779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45962.404162152779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45962.404162152779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45962.404162152779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45962.404162152779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45962.404162152779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45962.404162152779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45962.404162152779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45962.404162152779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45962.404162152779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45962.404162152779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45962.404162152779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45962.404162152779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45962.404162152779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45962.404162152779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45962.404162152779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45962.404162152779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45962.404162152779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45962.404162152779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45962.404162152779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45962.404162152779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45962.404162152779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45962.404162152779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45962.404162152779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45962.404162152779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45962.404162152779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45962.404162152779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45962.404162152779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45962.404162152779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45962.404162152779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45962.404162152779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45962.404162152779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45962.404162152779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45962.404162152779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45962.404162152779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45962.404162152779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45962.404162152779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45962.404162152779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45962.404162152779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45962.404162152779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45962.404162152779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45962.404162152779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45962.404162152779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45962.404162152779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45962.404162152779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45962.404162152779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45962.404162152779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45962.404162152779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45962.404162152779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45962.404162152779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45962.404162152779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45962.404162152779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45962.404162152779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45962.404162152779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45962.404162152779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45962.404162152779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45962.404162152779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45962.404162152779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45962.404162152779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45962.404162152779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45962.404162152779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45962.404162152779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45962.404162152779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45962.404162152779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45962.404162152779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45962.404162152779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45962.404162152779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45962.404162152779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45962.404162152779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45962.404162152779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45962.404162152779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45962.404162152779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45962.404162152779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45962.404162152779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45962.404162152779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45962.404162152779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45962.404162152779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45962.404162152779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45962.404162152779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45962.404162152779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45962.404162152779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45962.404162152779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45962.404162152779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45962.404162152779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45962.404162152779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45962.404162152779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45962.404162152779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45962.404162152779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45962.404162152779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45962.404162152779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45962.404162152779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45962.404162152779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45962.404162152779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45962.404162152779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45962.404162152779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45962.404162152779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45962.404162152779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45962.404162152779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45962.404162152779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45962.404162152779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45962.404162152779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45962.404162152779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45962.404162152779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45962.404162152779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45962.404162152779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45962.404162152779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45962.404162152779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45962.404162152779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45962.404162152779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45962.404162152779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45962.404162152779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45962.404162152779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45962.404162152779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45962.404162152779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45962.404162152779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45962.404162152779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45962.404162152779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45962.404162152779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45962.404162152779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45962.404162152779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45962.404162152779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45962.404162152779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45962.404162152779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45962.404162152779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45962.404162152779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45962.404162152779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45962.404162152779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45962.404162152779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45962.404162152779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45962.404162152779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45962.404162152779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45962.404162152779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45962.404162152779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45962.404162152779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45962.404162152779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45962.404162152779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45962.404162152779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45962.404162152779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45962.404162152779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45962.404162152779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45962.404162152779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45962.404162152779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45962.404162152779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45962.404162152779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45962.404162152779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45962.404162152779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45962.404162152779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45962.404162152779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45962.404162152779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45962.404162152779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45962.404162152779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45962.404162152779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45962.404162152779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45962.404162152779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45962.404162152779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45962.404162152779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45962.404162152779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45962.404162152779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45962.404162152779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45962.404162152779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45962.404162152779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45962.404162152779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45962.404162152779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45962.404162152779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45962.404162152779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45962.404162152779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45962.404162152779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45962.404162152779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45962.404162152779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45962.404162152779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45962.404162152779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45962.404162152779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45962.404162152779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45962.404162152779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45962.404162152779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45962.404162152779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45962.404162152779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45962.404162152779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45962.404162152779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45962.404162152779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45962.404162152779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45962.404162152779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45962.404162152779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45962.404162152779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45962.404162152779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45962.404162152779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45962.404162152779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45962.404162152779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45962.404162152779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45962.404162152779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45962.404162152779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45962.404162152779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45962.404162152779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45962.404162152779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45962.404162152779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45962.404162152779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45962.404162152779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45962.404162152779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45962.404162152779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45962.404162152779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45962.404162152779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45962.404162152779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45962.404162152779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45962.404162152779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45962.404162152779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45962.404162152779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45962.404162152779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45962.404162152779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45962.404162152779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45962.404162152779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45962.404162152779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45962.404162152779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45962.404162152779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45962.404162152779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45962.404162152779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45962.404162152779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45962.404162152779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45962.404162152779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45962.404162152779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45962.404162152779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45962.404162152779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45962.404162152779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45962.404162152779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45962.404162152779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45962.404162152779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45962.404162152779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45962.404162152779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45962.404162152779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45962.404162152779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45962.404162152779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45962.404162152779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45962.404162152779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45962.404162152779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45962.404162152779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45962.404162152779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45962.404162152779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45962.404162152779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45962.404162152779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45962.404162152779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45962.404162152779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45962.404162152779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45962.404162152779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45962.404162152779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45962.404162152779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45962.404162152779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45962.404162152779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45962.404162152779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45962.404162152779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45962.404162152779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45962.404162152779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45962.404162152779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45962.404162152779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45962.404162152779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45962.404162152779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45962.404162152779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45962.404162152779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45962.404162152779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45962.404162152779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45962.404162152779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45962.404162152779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45962.404162152779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45962.404162152779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45962.404162152779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45962.404162152779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45962.404162152779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45962.404162152779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45962.404162152779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45962.404162152779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45962.404162152779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45962.404162152779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45962.404162152779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45962.404162152779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45962.404162152779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45962.404162152779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45962.404162152779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45962.404162152779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45962.404162152779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45962.404162152779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45962.404162152779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45962.404162152779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45962.404162152779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45962.404162152779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45962.404162152779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45962.404162152779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45962.404162152779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45962.404162152779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45962.404162152779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45962.404162152779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45962.404162152779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45962.404162152779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45962.404162152779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45962.404162152779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45962.404162152779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45962.404162152779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45962.404162152779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45962.404162152779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45962.404162152779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45962.404162152779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45962.404162152779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45962.404162152779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45962.404162152779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45962.404162152779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45962.404162152779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45962.404162152779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45962.404162152779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45962.404162152779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45962.404162152779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45962.404162152779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45962.404162152779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45962.404162152779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45962.404162152779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45962.404162152779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45962.404162152779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45962.404162152779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45962.404162152779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45962.404162152779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45962.404162152779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45962.404162152779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45962.404162152779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45962.404162152779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45962.404162152779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45962.404162152779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45962.404162152779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45962.404162152779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45962.404162152779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45962.404162152779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45962.404162152779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45962.404162152779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45962.404162152779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45962.404162152779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45962.404162152779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45962.404162152779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45962.404162152779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45962.404162152779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45962.404162152779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45962.404162152779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45962.404162152779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45962.404162152779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45962.404162152779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45962.404162152779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45962.404162152779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45962.404162152779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45962.404162152779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45962.404162152779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45962.404162152779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45962.404162152779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45962.404162152779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45962.404162152779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45962.404162152779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45962.404162152779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45962.404162152779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45962.404162152779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45962.404162152779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45962.404162152779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45962.404162152779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45962.404162152779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45962.404162152779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45962.404162152779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45962.404162152779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45962.404162152779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45962.404162152779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45962.404162152779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45962.404162152779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45962.404162152779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45962.404162152779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45962.404162152779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45962.404162152779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45962.404162152779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45962.404162152779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45962.404162152779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45962.404162152779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45962.404162152779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45962.404162152779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45962.404162152779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45962.404162152779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45962.404162152779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45962.404162152779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45962.404162152779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45962.404162152779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45962.404162152779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45962.404162152779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45962.404162152779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45962.404162152779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45962.404162152779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45962.404162152779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45962.404162152779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45962.404162152779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45962.404162152779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45962.404162152779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45962.404162152779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45962.404162152779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45962.404162152779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45962.404162152779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45962.404162152779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45962.404162152779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45962.404162152779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45962.404162152779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45962.404162152779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45962.404162152779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45962.404162152779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45962.404162152779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45962.404162152779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45962.404162152779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45962.404162152779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45962.404162152779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45962.404162152779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45962.404162152779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45962.404162152779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45962.404162152779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45962.404162152779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45962.404162152779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45962.404162152779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45962.404162152779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45962.404162152779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45962.404162152779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45962.404162152779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45962.404162152779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45962.404162152779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45962.404162152779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45962.404162152779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45962.404162152779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45962.404162152779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45962.404162152779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45962.404162152779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45962.404162152779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45962.404162152779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45962.404162152779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45962.404162152779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45962.404162152779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45962.404162152779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45962.404162152779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45962.404162152779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45962.404162152779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45962.404162152779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45962.404162152779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45962.404162152779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45962.404162152779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45962.404162152779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45962.404162152779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45962.404162152779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45962.404162152779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45962.404162152779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45962.404162152779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45962.404162152779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45962.404162152779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45962.404162152779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45962.404162152779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45962.404162152779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45962.404162152779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45962.404162152779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45962.404162152779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45962.404162152779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45962.404162152779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45962.404162152779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45962.404162152779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45962.404162152779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45962.404162152779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45962.404162152779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45962.404162152779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45962.404162152779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45962.404162152779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45962.404162152779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tabSelected="1" workbookViewId="0">
      <selection activeCell="D21" sqref="D2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258.92344456018327</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1.4354121527794632</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38736</v>
      </c>
      <c r="E4" s="98" t="s">
        <v>39021</v>
      </c>
      <c r="F4" s="123">
        <v>45962.334421296298</v>
      </c>
      <c r="G4" s="124">
        <f ca="1">IFERROR(NOW()-F4,"")</f>
        <v>6.9740856481075753E-2</v>
      </c>
      <c r="H4" s="123">
        <v>45962.319675925923</v>
      </c>
      <c r="I4" s="119" t="str">
        <f>IFERROR(VLOOKUP(D4,DB!A:F,6,0),"")</f>
        <v>Generator-SG</v>
      </c>
      <c r="J4" s="119" t="str">
        <f>IFERROR(VLOOKUP(D4,DB!A:G,7,0),"")</f>
        <v>Dead</v>
      </c>
      <c r="K4" s="125" t="s">
        <v>39121</v>
      </c>
      <c r="L4" s="121" t="str">
        <f>IFERROR(VLOOKUP(D4,DB!A:I,9,0),"")</f>
        <v>Latis</v>
      </c>
    </row>
    <row r="5" spans="1:16" ht="15" customHeight="1">
      <c r="A5" s="119" t="s">
        <v>39122</v>
      </c>
      <c r="B5" s="119" t="str">
        <f>IFERROR(VLOOKUP(D5,DB!A:K,11,0),"")</f>
        <v>R4</v>
      </c>
      <c r="C5" s="120">
        <v>1</v>
      </c>
      <c r="D5" s="121" t="s">
        <v>32088</v>
      </c>
      <c r="E5" s="98" t="s">
        <v>39021</v>
      </c>
      <c r="F5" s="123">
        <v>45962.239988425928</v>
      </c>
      <c r="G5" s="124">
        <f ca="1">IFERROR(NOW()-F5,"")</f>
        <v>0.16417372685100418</v>
      </c>
      <c r="H5" s="123">
        <v>45962.363958333335</v>
      </c>
      <c r="I5" s="119" t="str">
        <f>IFERROR(VLOOKUP(D5,DB!A:F,6,0),"")</f>
        <v>SCECO</v>
      </c>
      <c r="J5" s="119" t="str">
        <f>IFERROR(VLOOKUP(D5,DB!A:G,7,0),"")</f>
        <v>Dead</v>
      </c>
      <c r="K5" s="125" t="s">
        <v>39123</v>
      </c>
      <c r="L5" s="121" t="str">
        <f>IFERROR(VLOOKUP(D5,DB!A:I,9,0),"")</f>
        <v>Latis</v>
      </c>
    </row>
    <row r="6" spans="1:16" ht="15" customHeight="1">
      <c r="A6" s="119" t="s">
        <v>39124</v>
      </c>
      <c r="B6" s="119" t="str">
        <f>IFERROR(VLOOKUP(D6,DB!A:K,11,0),"")</f>
        <v>R4</v>
      </c>
      <c r="C6" s="120">
        <v>1</v>
      </c>
      <c r="D6" s="121" t="s">
        <v>30331</v>
      </c>
      <c r="E6" s="98" t="s">
        <v>39021</v>
      </c>
      <c r="F6" s="123">
        <v>45962.367523148147</v>
      </c>
      <c r="G6" s="124">
        <f ca="1">IFERROR(NOW()-F6,"")</f>
        <v>3.6639004632888827E-2</v>
      </c>
      <c r="H6" s="123">
        <v>45962.36141203704</v>
      </c>
      <c r="I6" s="119" t="str">
        <f>IFERROR(VLOOKUP(D6,DB!A:F,6,0),"")</f>
        <v>SCECO</v>
      </c>
      <c r="J6" s="119" t="str">
        <f>IFERROR(VLOOKUP(D6,DB!A:G,7,0),"")</f>
        <v>Dead</v>
      </c>
      <c r="K6" s="125" t="s">
        <v>39125</v>
      </c>
      <c r="L6" s="121" t="str">
        <f>IFERROR(VLOOKUP(D6,DB!A:I,9,0),"")</f>
        <v>Latis</v>
      </c>
    </row>
    <row r="7" spans="1:16" ht="15" customHeight="1">
      <c r="A7" s="119" t="s">
        <v>39126</v>
      </c>
      <c r="B7" s="119" t="str">
        <f>IFERROR(VLOOKUP(D7,DB!A:K,11,0),"")</f>
        <v>R4</v>
      </c>
      <c r="C7" s="120">
        <v>2</v>
      </c>
      <c r="D7" s="94" t="s">
        <v>36782</v>
      </c>
      <c r="E7" s="98" t="s">
        <v>39021</v>
      </c>
      <c r="F7" s="123">
        <v>45962.376261574071</v>
      </c>
      <c r="G7" s="124">
        <f ca="1">IFERROR(NOW()-F7,"")</f>
        <v>2.7900578708795365E-2</v>
      </c>
      <c r="H7" s="123">
        <v>45962.352060185185</v>
      </c>
      <c r="I7" s="119" t="str">
        <f>IFERROR(VLOOKUP(D7,DB!A:F,6,0),"")</f>
        <v>Generator-SG</v>
      </c>
      <c r="J7" s="119" t="str">
        <f>IFERROR(VLOOKUP(D7,DB!A:G,7,0),"")</f>
        <v>Dead</v>
      </c>
      <c r="K7" s="125" t="s">
        <v>39127</v>
      </c>
      <c r="L7" s="121" t="str">
        <f>IFERROR(VLOOKUP(D7,DB!A:I,9,0),"")</f>
        <v>Latis</v>
      </c>
    </row>
    <row r="8" spans="1:16" ht="15" customHeight="1">
      <c r="A8" s="119"/>
      <c r="B8" s="119" t="str">
        <f>IFERROR(VLOOKUP(D8,DB!A:K,11,0),"")</f>
        <v/>
      </c>
      <c r="C8" s="120"/>
      <c r="D8" s="121"/>
      <c r="E8" s="98"/>
      <c r="F8" s="123"/>
      <c r="G8" s="124">
        <f ca="1">IFERROR(NOW()-F8,"")</f>
        <v>45962.404162152779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45962.404162152779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45962.404162152779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45962.404162152779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45962.404162152779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45962.404162152779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45962.404162152779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45962.404162152779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45962.404162152779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45962.404162152779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45962.404162152779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45962.404162152779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45962.404162152779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45962.404162152779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45962.404162152779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45962.404162152779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45962.404162152779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45962.404162152779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45962.404162152779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45962.404162152779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45962.404162152779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45962.404162152779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45962.404162152779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45962.404162152779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45962.404162152779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45962.404162152779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45962.404162152779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45962.404162152779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45962.404162152779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45962.404162152779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45962.404162152779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45962.404162152779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45962.404162152779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45962.404162152779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45962.404162152779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45962.404162152779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45962.404162152779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45962.404162152779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45962.404162152779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45962.404162152779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45962.404162152779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45962.404162152779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45962.404162152779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45962.404162152779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45962.404162152779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45962.404162152779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45962.404162152779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45962.404162152779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45962.404162152779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45962.404162152779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45962.404162152779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45962.404162152779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45962.404162152779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45962.404162152779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45962.404162152779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45962.404162152779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45962.404162152779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45962.404162152779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45962.404162152779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45962.404162152779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45962.404162152779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45962.404162152779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45962.404162152779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45962.404162152779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45962.404162152779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45962.404162152779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45962.404162152779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45962.404162152779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45962.404162152779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45962.404162152779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45962.404162152779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45962.404162152779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45962.404162152779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45962.404162152779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45962.404162152779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45962.404162152779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45962.404162152779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45962.404162152779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45962.404162152779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45962.404162152779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45962.404162152779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45962.404162152779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45962.404162152779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45962.404162152779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45962.404162152779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45962.404162152779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45962.404162152779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45962.404162152779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45962.404162152779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45962.404162152779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45962.404162152779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45962.404162152779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45962.404162152779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45962.404162152779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45962.404162152779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45962.404162152779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45962.404162152779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45962.404162152779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45962.404162152779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45962.404162152779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45962.404162152779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45962.404162152779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45962.404162152779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45962.404162152779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45962.404162152779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45962.404162152779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45962.404162152779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45962.404162152779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45962.404162152779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45962.404162152779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45962.404162152779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45962.404162152779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45962.404162152779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45962.404162152779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45962.404162152779</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45962.404162152779</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70.572101967591152</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36.215284837962827</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13.743051041667059</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s="152"/>
      <c r="E5" s="152"/>
      <c r="F5" s="153"/>
      <c r="G5" s="154">
        <f ca="1">IFERROR(NOW()-F5,"")</f>
        <v>45962.404162152779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45962.404162152779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45962.404162152779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45962.404162152779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45962.404162152779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45962.404162152779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45962.404162152779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45962.404162152779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45962.404162152779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45962.404162152779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45962.404162152779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45962.404162152779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45962.404162152779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45962.404162152779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45962.404162152779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45962.404162152779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45962.404162152779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45962.404162152779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45962.404162152779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45962.404162152779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45962.404162152779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45962.404162152779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45962.404162152779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45962.404162152779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45962.404162152779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45962.404162152779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45962.404162152779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45962.404162152779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45962.404162152779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45962.404162152779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45962.404162152779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45962.404162152779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45962.404162152779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45962.404162152779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45962.404162152779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45962.404162152779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45962.404162152779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45962.404162152779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45962.404162152779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45962.404162152779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45962.404162152779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45962.404162152779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45962.404162152779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45962.404162152779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45962.404162152779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45962.404162152779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45962.404162152779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45962.404162152779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45962.404162152779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45962.404162152779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45962.404162152779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45962.404162152779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45962.404162152779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45962.404162152779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45962.404162152779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45962.404162152779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45962.404162152779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45962.404162152779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45962.404162152779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45962.404162152779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45962.404162152779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45962.404162152779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45962.404162152779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45962.404162152779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45962.404162152779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45962.404162152779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45962.404162152779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45962.404162152779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45962.404162152779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45962.404162152779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45962.404162152779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45962.404162152779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45962.404162152779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45962.404162152779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45962.404162152779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45962.404162152779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45962.404162152779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45962.404162152779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45962.404162152779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45962.404162152779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45962.404162152779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45962.404162152779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45962.404162152779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45962.404162152779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45962.404162152779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45962.404162152779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45962.404162152779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45962.404162152779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45962.404162152779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45962.404162152779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45962.404162152779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45962.404162152779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45962.404162152779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45962.404162152779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45962.404162152779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45962.404162152779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45962.404162152779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45962.404162152779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45962.404162152779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45962.404162152779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45962.404162152779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45962.404162152779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45962.404162152779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45962.404162152779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45962.404162152779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45962.404162152779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45962.404162152779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45962.404162152779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45962.404162152779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45962.404162152779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45962.404162152779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45962.404162152779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45962.404162152779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45962.404162152779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45962.404162152779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45962.404162152779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45962.404162152779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45962.404162152779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45962.404162152779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45962.404162152779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45962.404162152779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45962.404162152779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45962.404162152779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45962.404162152779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45962.404162152779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45962.404162152779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45962.404162152779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45962.404162152779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45962.404162152779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45962.404162152779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45962.404162152779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45962.404162152779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45962.404162152779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45962.404162152779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45962.404162152779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45962.404162152779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45962.404162152779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45962.404162152779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45962.404162152779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45962.404162152779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45962.404162152779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45962.404162152779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45962.404162152779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45962.404162152779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45962.404162152779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45962.404162152779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45962.404162152779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45962.404162152779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45962.404162152779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45962.404162152779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45962.404162152779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45962.404162152779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45962.404162152779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45962.404162152779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45962.404162152779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45962.404162152779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45962.404162152779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45962.404162152779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45962.404162152779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45962.404162152779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45962.404162152779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45962.404162152779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45962.404162152779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45962.404162152779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45962.404162152779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45962.404162152779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45962.404162152779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45962.404162152779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45962.404162152779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45962.404162152779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45962.404162152779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45962.404162152779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45962.404162152779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45962.404162152779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45962.404162152779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45962.404162152779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45962.404162152779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45962.404162152779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45962.404162152779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45962.404162152779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45962.404162152779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45962.404162152779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45962.404162152779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45962.404162152779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45962.404162152779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45962.404162152779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45962.404162152779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45962.404162152779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45962.404162152779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45962.404162152779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45962.404162152779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45962.404162152779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45962.404162152779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45962.404162152779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45962.404162152779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45962.404162152779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45962.404162152779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45962.404162152779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45962.404162152779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45962.404162152779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45962.404162152779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45962.404162152779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45962.404162152779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45962.404162152779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45962.404162152779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45962.404162152779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45962.404162152779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45962.404162152779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45962.404162152779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45962.404162152779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45962.404162152779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45962.404162152779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45962.404162152779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45962.404162152779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45962.404162152779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45962.404162152779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45962.404162152779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45962.404162152779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45962.404162152779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45962.404162152779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45962.404162152779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45962.404162152779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45962.404162152779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45962.404162152779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45962.404162152779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45962.404162152779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45962.404162152779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45962.404162152779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45962.404162152779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45962.404162152779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45962.404162152779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45962.404162152779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45962.404162152779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45962.404162152779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45962.404162152779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45962.404162152779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45962.404162152779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45962.404162152779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45962.404162152779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45962.404162152779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45962.404162152779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45962.404162152779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45962.404162152779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45962.404162152779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45962.404162152779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45962.404162152779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45962.404162152779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45962.404162152779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45962.404162152779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45962.404162152779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45962.404162152779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45962.404162152779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45962.404162152779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45962.404162152779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45962.404162152779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45962.404162152779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45962.404162152779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45962.404162152779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45962.404162152779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45962.404162152779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45962.404162152779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45962.404162152779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45962.404162152779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45962.404162152779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45962.404162152779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45962.404162152779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45962.404162152779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45962.404162152779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45962.404162152779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45962.404162152779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45962.404162152779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45962.404162152779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45962.404162152779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45962.404162152779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45962.404162152779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45962.404162152779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45962.404162152779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45962.404162152779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45962.404162152779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45962.404162152779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45962.404162152779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45962.404162152779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45962.404162152779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45962.404162152779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45962.404162152779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45962.404162152779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45962.404162152779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45962.404162152779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45962.404162152779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45962.404162152779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45962.404162152779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45962.404162152779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45962.404162152779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45962.404162152779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45962.404162152779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45962.404162152779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45962.404162152779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45962.404162152779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45962.404162152779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45962.404162152779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45962.404162152779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45962.404162152779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45962.404162152779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45962.404162152779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45962.404162152779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45962.404162152779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45962.404162152779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45962.404162152779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45962.404162152779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45962.404162152779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45962.404162152779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45962.404162152779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45962.404162152779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45962.404162152779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45962.404162152779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45962.404162152779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45962.404162152779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45962.404162152779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45962.404162152779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45962.404162152779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45962.404162152779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45962.404162152779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45962.404162152779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45962.404162152779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45962.404162152779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45962.404162152779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45962.404162152779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45962.404162152779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45962.404162152779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45962.404162152779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45962.404162152779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45962.404162152779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45962.404162152779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45962.404162152779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45962.404162152779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45962.404162152779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45962.404162152779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45962.404162152779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45962.404162152779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45962.404162152779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45962.404162152779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45962.404162152779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45962.404162152779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45962.404162152779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45962.404162152779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45962.404162152779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45962.404162152779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45962.404162152779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45962.404162152779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45962.404162152779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45962.404162152779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45962.404162152779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45962.404162152779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45962.404162152779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45962.404162152779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45962.404162152779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45962.404162152779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45962.404162152779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45962.404162152779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45962.404162152779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45962.404162152779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45962.404162152779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45962.404162152779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45962.404162152779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45962.404162152779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45962.404162152779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45962.404162152779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45962.404162152779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45962.404162152779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45962.404162152779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45962.404162152779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45962.404162152779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45962.404162152779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45962.404162152779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45962.404162152779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45962.404162152779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45962.404162152779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45962.404162152779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45962.404162152779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45962.404162152779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45962.404162152779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45962.404162152779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45962.404162152779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45962.404162152779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45962.404162152779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45962.404162152779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45962.404162152779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2</v>
      </c>
      <c r="D2" s="103" t="s">
        <v>34671</v>
      </c>
      <c r="E2" s="106" t="s">
        <v>39021</v>
      </c>
      <c r="F2" s="107">
        <v>45962.373148148145</v>
      </c>
      <c r="G2" s="77">
        <f ca="1">IFERROR(NOW()-F2,"-")</f>
        <v>3.1014004634926096E-2</v>
      </c>
      <c r="H2" s="107">
        <v>45962.367222222223</v>
      </c>
      <c r="I2" s="103" t="str">
        <f>IFERROR(VLOOKUP(D2,DB!A:F,6,0),"")</f>
        <v>SCECO</v>
      </c>
      <c r="J2" s="102" t="str">
        <f>IFERROR(VLOOKUP(D2,DB!A:G,7,0),"")</f>
        <v>Vandalized</v>
      </c>
      <c r="K2" s="108" t="s">
        <v>39135</v>
      </c>
      <c r="L2" s="109" t="str">
        <f>IFERROR(VLOOKUP(D2,DB!A:I,9,0),"")</f>
        <v>Latis</v>
      </c>
    </row>
    <row r="3" spans="1:16383" ht="31.5" customHeight="1">
      <c r="A3" s="104" t="s">
        <v>39136</v>
      </c>
      <c r="B3" s="103" t="str">
        <f>IFERROR(VLOOKUP(D3,DB!A:K,11,0),"")</f>
        <v>R6</v>
      </c>
      <c r="C3" s="105">
        <v>2</v>
      </c>
      <c r="D3" s="103" t="s">
        <v>30989</v>
      </c>
      <c r="E3" s="106" t="s">
        <v>39021</v>
      </c>
      <c r="F3" s="107">
        <v>45962.377071759256</v>
      </c>
      <c r="G3" s="77">
        <f ca="1">IFERROR(NOW()-F3,"-")</f>
        <v>2.7090393523394596E-2</v>
      </c>
      <c r="H3" s="107">
        <v>45962.367546296293</v>
      </c>
      <c r="I3" s="103" t="str">
        <f>IFERROR(VLOOKUP(D3,DB!A:F,6,0),"")</f>
        <v>SCECO</v>
      </c>
      <c r="J3" s="102" t="str">
        <f>IFERROR(VLOOKUP(D3,DB!A:G,7,0),"")</f>
        <v>Vandalized</v>
      </c>
      <c r="K3" s="108" t="s">
        <v>39137</v>
      </c>
      <c r="L3" s="109" t="str">
        <f>IFERROR(VLOOKUP(D3,DB!A:I,9,0),"")</f>
        <v>Latis</v>
      </c>
    </row>
    <row r="4" spans="1:16383" ht="31.5" customHeight="1">
      <c r="A4" s="104" t="s">
        <v>39138</v>
      </c>
      <c r="B4" s="103" t="str">
        <f>IFERROR(VLOOKUP(D4,DB!A:K,11,0),"")</f>
        <v>R6</v>
      </c>
      <c r="C4" s="105">
        <v>2</v>
      </c>
      <c r="D4" s="103" t="s">
        <v>29994</v>
      </c>
      <c r="E4" s="106" t="s">
        <v>39100</v>
      </c>
      <c r="F4" s="107"/>
      <c r="G4" s="77">
        <f ca="1">IFERROR(NOW()-F4,"-")</f>
        <v>45962.404162152779</v>
      </c>
      <c r="H4" s="107">
        <v>45962.328703703701</v>
      </c>
      <c r="I4" s="103" t="str">
        <f>IFERROR(VLOOKUP(D4,DB!A:F,6,0),"")</f>
        <v>SCECO</v>
      </c>
      <c r="J4" s="102" t="str">
        <f>IFERROR(VLOOKUP(D4,DB!A:G,7,0),"")</f>
        <v>Dead</v>
      </c>
      <c r="K4" s="108" t="s">
        <v>39139</v>
      </c>
      <c r="L4" s="109" t="str">
        <f>IFERROR(VLOOKUP(D4,DB!A:I,9,0),"")</f>
        <v>Latis</v>
      </c>
    </row>
    <row r="5" spans="1:16383" ht="31.5" customHeight="1">
      <c r="A5" s="104"/>
      <c r="B5" s="103" t="str">
        <f>IFERROR(VLOOKUP(D5,DB!A:K,11,0),"")</f>
        <v/>
      </c>
      <c r="C5" s="105"/>
      <c r="D5" s="103"/>
      <c r="E5" s="106"/>
      <c r="F5" s="107"/>
      <c r="G5" s="77">
        <f ca="1">IFERROR(NOW()-F5,"-")</f>
        <v>45962.404162152779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45962.404162152779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45962.404162152779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45962.404162152779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45962.404162152779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45962.404162152779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45962.404162152779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45962.404162152779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45962.404162152779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45962.404162152779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45962.404162152779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45962.404162152779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45962.404162152779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45962.404162152779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45962.404162152779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45962.404162152779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45962.404162152779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45962.404162152779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45962.404162152779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45962.404162152779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45962.404162152779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45962.404162152779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45962.404162152779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45962.404162152779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45962.404162152779</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2025-11-01T06:43:56Z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